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damo\Documents\Fee\"/>
    </mc:Choice>
  </mc:AlternateContent>
  <bookViews>
    <workbookView xWindow="0" yWindow="0" windowWidth="12960" windowHeight="10656" activeTab="1"/>
  </bookViews>
  <sheets>
    <sheet name="Introduction" sheetId="23" r:id="rId1"/>
    <sheet name="FundIDs" sheetId="24" r:id="rId2"/>
    <sheet name="Suggested Guidance" sheetId="22" r:id="rId3"/>
    <sheet name="Fee Template" sheetId="21" r:id="rId4"/>
    <sheet name="FeeTransparencyFundNAV-3.0.1" sheetId="27" r:id="rId5"/>
    <sheet name="FeeTransparencyFundSch...-3.0.1" sheetId="28" r:id="rId6"/>
    <sheet name="Definitions" sheetId="6" r:id="rId7"/>
    <sheet name="Related Party Definition" sheetId="20" r:id="rId8"/>
  </sheets>
  <externalReferences>
    <externalReference r:id="rId9"/>
    <externalReference r:id="rId10"/>
  </externalReferences>
  <definedNames>
    <definedName name="asd">#REF!</definedName>
    <definedName name="CurrencyRange">#REF!</definedName>
    <definedName name="DealSourceRange">#REF!</definedName>
    <definedName name="DivestmentMethodsRange">#REF!</definedName>
    <definedName name="LU_Currencies">[1]_Classifications!$C$472:$C$635</definedName>
    <definedName name="LU_Restriction">[1]_Classifications!$C$794:$C$797</definedName>
    <definedName name="LU_YN">[1]_Classifications!$C$7:$C$8</definedName>
    <definedName name="PeriodRange">#REF!</definedName>
    <definedName name="pr">#REF!</definedName>
    <definedName name="_xlnm.Print_Area" localSheetId="6">Definitions!$B$2:$D$58</definedName>
    <definedName name="_xlnm.Print_Area" localSheetId="3">'Fee Template'!$B$8:$M$112</definedName>
    <definedName name="_xlnm.Print_Area" localSheetId="7">'Related Party Definition'!$B$1:$D$8</definedName>
    <definedName name="_xlnm.Print_Titles" localSheetId="3">'Fee Template'!$8:$11</definedName>
    <definedName name="_xlnm.Print_Titles" localSheetId="7">'Related Party Definition'!$4:$5</definedName>
    <definedName name="UIDs_Company">[1]!AEXUIDS_Company[Name]</definedName>
    <definedName name="UIDS_Fund">[1]!AEXUIDS_Fund[Name]</definedName>
    <definedName name="ValuationMethodsRange">#REF!</definedName>
  </definedNames>
  <calcPr calcId="152511"/>
</workbook>
</file>

<file path=xl/calcChain.xml><?xml version="1.0" encoding="utf-8"?>
<calcChain xmlns="http://schemas.openxmlformats.org/spreadsheetml/2006/main">
  <c r="B8" i="20" l="1"/>
  <c r="C57" i="6"/>
  <c r="AZ14" i="28"/>
  <c r="AV14" i="28"/>
  <c r="AJ14" i="28"/>
  <c r="AF14" i="28"/>
  <c r="BC13" i="28"/>
  <c r="BA13" i="28"/>
  <c r="AZ13" i="28"/>
  <c r="AY13" i="28"/>
  <c r="AX13" i="28"/>
  <c r="AW13" i="28"/>
  <c r="AV13" i="28"/>
  <c r="AU13" i="28"/>
  <c r="AS13" i="28"/>
  <c r="AR13" i="28"/>
  <c r="AQ13" i="28"/>
  <c r="AP13" i="28"/>
  <c r="AO13" i="28"/>
  <c r="AK13" i="28"/>
  <c r="AJ13" i="28"/>
  <c r="AI13" i="28"/>
  <c r="AH13" i="28"/>
  <c r="AG13" i="28"/>
  <c r="AF13" i="28"/>
  <c r="AE13" i="28"/>
  <c r="AD13" i="28"/>
  <c r="AB13" i="28"/>
  <c r="AA13" i="28"/>
  <c r="Z13" i="28"/>
  <c r="Y13" i="28"/>
  <c r="X13" i="28"/>
  <c r="W13" i="28"/>
  <c r="W14" i="28" s="1"/>
  <c r="T13" i="28"/>
  <c r="S13" i="28"/>
  <c r="R13" i="28"/>
  <c r="Q13" i="28"/>
  <c r="P13" i="28"/>
  <c r="O13" i="28"/>
  <c r="N13" i="28"/>
  <c r="M13" i="28"/>
  <c r="K13" i="28"/>
  <c r="J13" i="28"/>
  <c r="I13" i="28"/>
  <c r="H13" i="28"/>
  <c r="G13" i="28"/>
  <c r="BC12" i="28"/>
  <c r="BC14" i="28" s="1"/>
  <c r="BA12" i="28"/>
  <c r="BA14" i="28" s="1"/>
  <c r="AZ12" i="28"/>
  <c r="AY12" i="28"/>
  <c r="AY14" i="28" s="1"/>
  <c r="AX12" i="28"/>
  <c r="AX14" i="28" s="1"/>
  <c r="AW12" i="28"/>
  <c r="AW14" i="28" s="1"/>
  <c r="AV12" i="28"/>
  <c r="AU12" i="28"/>
  <c r="AU14" i="28" s="1"/>
  <c r="AT12" i="28"/>
  <c r="AT14" i="28" s="1"/>
  <c r="AR12" i="28"/>
  <c r="AR14" i="28" s="1"/>
  <c r="AP12" i="28"/>
  <c r="AP14" i="28" s="1"/>
  <c r="AN12" i="28"/>
  <c r="AN13" i="28" s="1"/>
  <c r="AN14" i="28" s="1"/>
  <c r="AK12" i="28"/>
  <c r="AK14" i="28" s="1"/>
  <c r="AJ12" i="28"/>
  <c r="AI12" i="28"/>
  <c r="AI14" i="28" s="1"/>
  <c r="AH12" i="28"/>
  <c r="AH14" i="28" s="1"/>
  <c r="AG12" i="28"/>
  <c r="AG14" i="28" s="1"/>
  <c r="AF12" i="28"/>
  <c r="AE12" i="28"/>
  <c r="AE14" i="28" s="1"/>
  <c r="AD12" i="28"/>
  <c r="AD14" i="28" s="1"/>
  <c r="AA12" i="28"/>
  <c r="AA14" i="28" s="1"/>
  <c r="Y12" i="28"/>
  <c r="Y14" i="28" s="1"/>
  <c r="V12" i="28"/>
  <c r="V13" i="28" s="1"/>
  <c r="V14" i="28" s="1"/>
  <c r="T12" i="28"/>
  <c r="T14" i="28" s="1"/>
  <c r="S12" i="28"/>
  <c r="S14" i="28" s="1"/>
  <c r="R12" i="28"/>
  <c r="R14" i="28" s="1"/>
  <c r="Q12" i="28"/>
  <c r="Q14" i="28" s="1"/>
  <c r="P12" i="28"/>
  <c r="P14" i="28" s="1"/>
  <c r="O12" i="28"/>
  <c r="O14" i="28" s="1"/>
  <c r="N12" i="28"/>
  <c r="N14" i="28" s="1"/>
  <c r="M12" i="28"/>
  <c r="M14" i="28" s="1"/>
  <c r="L12" i="28"/>
  <c r="L14" i="28" s="1"/>
  <c r="J12" i="28"/>
  <c r="J14" i="28" s="1"/>
  <c r="H12" i="28"/>
  <c r="H14" i="28" s="1"/>
  <c r="F12" i="28"/>
  <c r="F13" i="28" s="1"/>
  <c r="F14" i="28" s="1"/>
  <c r="BC11" i="28"/>
  <c r="BA11" i="28"/>
  <c r="AZ11" i="28"/>
  <c r="AY11" i="28"/>
  <c r="AX11" i="28"/>
  <c r="AW11" i="28"/>
  <c r="AV11" i="28"/>
  <c r="AU11" i="28"/>
  <c r="AR11" i="28"/>
  <c r="AP11" i="28"/>
  <c r="AO11" i="28"/>
  <c r="AN11" i="28"/>
  <c r="AM11" i="28"/>
  <c r="AM12" i="28" s="1"/>
  <c r="AM13" i="28" s="1"/>
  <c r="AM14" i="28" s="1"/>
  <c r="AK11" i="28"/>
  <c r="AJ11" i="28"/>
  <c r="AI11" i="28"/>
  <c r="AH11" i="28"/>
  <c r="AG11" i="28"/>
  <c r="AF11" i="28"/>
  <c r="AE11" i="28"/>
  <c r="AD11" i="28"/>
  <c r="AA11" i="28"/>
  <c r="Y11" i="28"/>
  <c r="W11" i="28"/>
  <c r="W12" i="28" s="1"/>
  <c r="V11" i="28"/>
  <c r="T11" i="28"/>
  <c r="S11" i="28"/>
  <c r="R11" i="28"/>
  <c r="Q11" i="28"/>
  <c r="P11" i="28"/>
  <c r="O11" i="28"/>
  <c r="N11" i="28"/>
  <c r="M11" i="28"/>
  <c r="J11" i="28"/>
  <c r="H11" i="28"/>
  <c r="F11" i="28"/>
  <c r="E11" i="28"/>
  <c r="E12" i="28" s="1"/>
  <c r="E13" i="28" s="1"/>
  <c r="E14" i="28" s="1"/>
  <c r="B11" i="28"/>
  <c r="G6" i="28"/>
  <c r="F6" i="28"/>
  <c r="E6" i="28"/>
  <c r="D6" i="28"/>
  <c r="B6" i="28"/>
  <c r="GI15" i="27"/>
  <c r="GA15" i="27"/>
  <c r="FN15" i="27"/>
  <c r="HH14" i="27"/>
  <c r="HF14" i="27"/>
  <c r="GW14" i="27"/>
  <c r="GO14" i="27"/>
  <c r="GG14" i="27"/>
  <c r="FU14" i="27"/>
  <c r="FF14" i="27"/>
  <c r="EX14" i="27"/>
  <c r="EG14" i="27"/>
  <c r="CX14" i="27"/>
  <c r="CT14" i="27"/>
  <c r="CJ14" i="27"/>
  <c r="CD14" i="27"/>
  <c r="CB14" i="27"/>
  <c r="BT14" i="27"/>
  <c r="BM14" i="27"/>
  <c r="BK14" i="27"/>
  <c r="AW14" i="27"/>
  <c r="AU14" i="27"/>
  <c r="AJ14" i="27"/>
  <c r="V14" i="27"/>
  <c r="N14" i="27"/>
  <c r="F14" i="27"/>
  <c r="HI13" i="27"/>
  <c r="HH13" i="27"/>
  <c r="HG13" i="27"/>
  <c r="HF13" i="27"/>
  <c r="HA13" i="27"/>
  <c r="GZ13" i="27"/>
  <c r="GY13" i="27"/>
  <c r="GX13" i="27"/>
  <c r="GW13" i="27"/>
  <c r="GS13" i="27"/>
  <c r="GR13" i="27"/>
  <c r="GQ13" i="27"/>
  <c r="GO13" i="27"/>
  <c r="GN13" i="27"/>
  <c r="GM13" i="27"/>
  <c r="GJ13" i="27"/>
  <c r="GI13" i="27"/>
  <c r="GH13" i="27"/>
  <c r="GG13" i="27"/>
  <c r="GF13" i="27"/>
  <c r="GB13" i="27"/>
  <c r="FY13" i="27"/>
  <c r="FW13" i="27"/>
  <c r="FU13" i="27"/>
  <c r="FS13" i="27"/>
  <c r="FQ13" i="27"/>
  <c r="FO13" i="27"/>
  <c r="FM13" i="27"/>
  <c r="FK13" i="27"/>
  <c r="FI13" i="27"/>
  <c r="FH13" i="27"/>
  <c r="FF13" i="27"/>
  <c r="FE13" i="27"/>
  <c r="FD13" i="27"/>
  <c r="FC13" i="27"/>
  <c r="FB13" i="27"/>
  <c r="FA13" i="27"/>
  <c r="EZ13" i="27"/>
  <c r="EY13" i="27"/>
  <c r="EX13" i="27"/>
  <c r="EV13" i="27"/>
  <c r="EU13" i="27"/>
  <c r="ES13" i="27"/>
  <c r="ER13" i="27"/>
  <c r="EQ13" i="27"/>
  <c r="EN13" i="27"/>
  <c r="EM13" i="27"/>
  <c r="EL13" i="27"/>
  <c r="EK13" i="27"/>
  <c r="EK14" i="27" s="1"/>
  <c r="EF13" i="27"/>
  <c r="EE13" i="27"/>
  <c r="ED13" i="27"/>
  <c r="EC13" i="27"/>
  <c r="DX13" i="27"/>
  <c r="DW13" i="27"/>
  <c r="DV13" i="27"/>
  <c r="DT13" i="27"/>
  <c r="DS13" i="27"/>
  <c r="DR13" i="27"/>
  <c r="DP13" i="27"/>
  <c r="DO13" i="27"/>
  <c r="DN13" i="27"/>
  <c r="DM13" i="27"/>
  <c r="DL13" i="27"/>
  <c r="DH13" i="27"/>
  <c r="DF13" i="27"/>
  <c r="DD13" i="27"/>
  <c r="DB13" i="27"/>
  <c r="CZ13" i="27"/>
  <c r="CX13" i="27"/>
  <c r="CV13" i="27"/>
  <c r="CT13" i="27"/>
  <c r="CR13" i="27"/>
  <c r="CP13" i="27"/>
  <c r="CO13" i="27"/>
  <c r="CN13" i="27"/>
  <c r="CM13" i="27"/>
  <c r="CL13" i="27"/>
  <c r="CK13" i="27"/>
  <c r="CJ13" i="27"/>
  <c r="CI13" i="27"/>
  <c r="CH13" i="27"/>
  <c r="CG13" i="27"/>
  <c r="CF13" i="27"/>
  <c r="CD13" i="27"/>
  <c r="CC13" i="27"/>
  <c r="CA13" i="27"/>
  <c r="BZ13" i="27"/>
  <c r="BY13" i="27"/>
  <c r="BV13" i="27"/>
  <c r="BU13" i="27"/>
  <c r="BT13" i="27"/>
  <c r="BS13" i="27"/>
  <c r="BS14" i="27" s="1"/>
  <c r="BR13" i="27"/>
  <c r="BR14" i="27" s="1"/>
  <c r="BQ13" i="27"/>
  <c r="BQ14" i="27" s="1"/>
  <c r="BN13" i="27"/>
  <c r="BM13" i="27"/>
  <c r="BL13" i="27"/>
  <c r="BK13" i="27"/>
  <c r="BJ13" i="27"/>
  <c r="BI13" i="27"/>
  <c r="BF13" i="27"/>
  <c r="BE13" i="27"/>
  <c r="BD13" i="27"/>
  <c r="BB13" i="27"/>
  <c r="BA13" i="27"/>
  <c r="AZ13" i="27"/>
  <c r="AX13" i="27"/>
  <c r="AW13" i="27"/>
  <c r="AV13" i="27"/>
  <c r="AU13" i="27"/>
  <c r="AT13" i="27"/>
  <c r="AP13" i="27"/>
  <c r="AN13" i="27"/>
  <c r="AL13" i="27"/>
  <c r="AJ13" i="27"/>
  <c r="AH13" i="27"/>
  <c r="AF13" i="27"/>
  <c r="AD13" i="27"/>
  <c r="AB13" i="27"/>
  <c r="Z13" i="27"/>
  <c r="X13" i="27"/>
  <c r="W13" i="27"/>
  <c r="V13" i="27"/>
  <c r="U13" i="27"/>
  <c r="T13" i="27"/>
  <c r="S13" i="27"/>
  <c r="R13" i="27"/>
  <c r="Q13" i="27"/>
  <c r="P13" i="27"/>
  <c r="O13" i="27"/>
  <c r="N13" i="27"/>
  <c r="L13" i="27"/>
  <c r="K13" i="27"/>
  <c r="I13" i="27"/>
  <c r="H13" i="27"/>
  <c r="G13" i="27"/>
  <c r="HH12" i="27"/>
  <c r="HG12" i="27"/>
  <c r="HF12" i="27"/>
  <c r="HA12" i="27"/>
  <c r="HA14" i="27" s="1"/>
  <c r="GZ12" i="27"/>
  <c r="GZ14" i="27" s="1"/>
  <c r="GY12" i="27"/>
  <c r="GY14" i="27" s="1"/>
  <c r="GX12" i="27"/>
  <c r="GX14" i="27" s="1"/>
  <c r="GW12" i="27"/>
  <c r="GV12" i="27"/>
  <c r="GV14" i="27" s="1"/>
  <c r="GS12" i="27"/>
  <c r="GS14" i="27" s="1"/>
  <c r="GR12" i="27"/>
  <c r="GQ12" i="27"/>
  <c r="GQ14" i="27" s="1"/>
  <c r="GO12" i="27"/>
  <c r="GN12" i="27"/>
  <c r="GM12" i="27"/>
  <c r="GJ12" i="27"/>
  <c r="GJ14" i="27" s="1"/>
  <c r="GI12" i="27"/>
  <c r="GI14" i="27" s="1"/>
  <c r="GH12" i="27"/>
  <c r="GG12" i="27"/>
  <c r="GF12" i="27"/>
  <c r="GF14" i="27" s="1"/>
  <c r="GB12" i="27"/>
  <c r="GB14" i="27" s="1"/>
  <c r="FY12" i="27"/>
  <c r="FY14" i="27" s="1"/>
  <c r="FW12" i="27"/>
  <c r="FU12" i="27"/>
  <c r="FS12" i="27"/>
  <c r="FS14" i="27" s="1"/>
  <c r="FQ12" i="27"/>
  <c r="FQ14" i="27" s="1"/>
  <c r="FO12" i="27"/>
  <c r="FM12" i="27"/>
  <c r="FM14" i="27" s="1"/>
  <c r="FK12" i="27"/>
  <c r="FK14" i="27" s="1"/>
  <c r="FI12" i="27"/>
  <c r="FI14" i="27" s="1"/>
  <c r="FH12" i="27"/>
  <c r="FF12" i="27"/>
  <c r="FE12" i="27"/>
  <c r="FE14" i="27" s="1"/>
  <c r="FD12" i="27"/>
  <c r="FD14" i="27" s="1"/>
  <c r="FC12" i="27"/>
  <c r="FB12" i="27"/>
  <c r="FB14" i="27" s="1"/>
  <c r="FA12" i="27"/>
  <c r="FA14" i="27" s="1"/>
  <c r="EZ12" i="27"/>
  <c r="EZ14" i="27" s="1"/>
  <c r="EY12" i="27"/>
  <c r="EX12" i="27"/>
  <c r="EV12" i="27"/>
  <c r="EV14" i="27" s="1"/>
  <c r="EU12" i="27"/>
  <c r="ES12" i="27"/>
  <c r="ES14" i="27" s="1"/>
  <c r="ER12" i="27"/>
  <c r="ER14" i="27" s="1"/>
  <c r="EQ12" i="27"/>
  <c r="EQ14" i="27" s="1"/>
  <c r="EO12" i="27"/>
  <c r="EO13" i="27" s="1"/>
  <c r="EO14" i="27" s="1"/>
  <c r="EM12" i="27"/>
  <c r="EM14" i="27" s="1"/>
  <c r="EL12" i="27"/>
  <c r="EL14" i="27" s="1"/>
  <c r="EK12" i="27"/>
  <c r="EJ12" i="27"/>
  <c r="EF12" i="27"/>
  <c r="EF14" i="27" s="1"/>
  <c r="EE12" i="27"/>
  <c r="ED12" i="27"/>
  <c r="EC12" i="27"/>
  <c r="EC14" i="27" s="1"/>
  <c r="EA12" i="27"/>
  <c r="DX12" i="27"/>
  <c r="DX14" i="27" s="1"/>
  <c r="DW12" i="27"/>
  <c r="DW14" i="27" s="1"/>
  <c r="DV12" i="27"/>
  <c r="DT12" i="27"/>
  <c r="DS12" i="27"/>
  <c r="DS14" i="27" s="1"/>
  <c r="DR12" i="27"/>
  <c r="DR14" i="27" s="1"/>
  <c r="DP12" i="27"/>
  <c r="DO12" i="27"/>
  <c r="DN12" i="27"/>
  <c r="DN14" i="27" s="1"/>
  <c r="DM12" i="27"/>
  <c r="DM14" i="27" s="1"/>
  <c r="DL12" i="27"/>
  <c r="DH12" i="27"/>
  <c r="DH14" i="27" s="1"/>
  <c r="DF12" i="27"/>
  <c r="DF14" i="27" s="1"/>
  <c r="DD12" i="27"/>
  <c r="DB12" i="27"/>
  <c r="DB14" i="27" s="1"/>
  <c r="CZ12" i="27"/>
  <c r="CZ14" i="27" s="1"/>
  <c r="CX12" i="27"/>
  <c r="CV12" i="27"/>
  <c r="CT12" i="27"/>
  <c r="CR12" i="27"/>
  <c r="CR14" i="27" s="1"/>
  <c r="CP12" i="27"/>
  <c r="CP14" i="27" s="1"/>
  <c r="CO12" i="27"/>
  <c r="CN12" i="27"/>
  <c r="CN14" i="27" s="1"/>
  <c r="CM12" i="27"/>
  <c r="CM14" i="27" s="1"/>
  <c r="CL12" i="27"/>
  <c r="CL14" i="27" s="1"/>
  <c r="CK12" i="27"/>
  <c r="CJ12" i="27"/>
  <c r="CI12" i="27"/>
  <c r="CI14" i="27" s="1"/>
  <c r="CH12" i="27"/>
  <c r="CH14" i="27" s="1"/>
  <c r="CG12" i="27"/>
  <c r="CF12" i="27"/>
  <c r="CF14" i="27" s="1"/>
  <c r="CD12" i="27"/>
  <c r="CC12" i="27"/>
  <c r="CA12" i="27"/>
  <c r="CA14" i="27" s="1"/>
  <c r="BZ12" i="27"/>
  <c r="BZ14" i="27" s="1"/>
  <c r="BY12" i="27"/>
  <c r="BV12" i="27"/>
  <c r="BV14" i="27" s="1"/>
  <c r="BU12" i="27"/>
  <c r="BU14" i="27" s="1"/>
  <c r="BT12" i="27"/>
  <c r="BS12" i="27"/>
  <c r="BR12" i="27"/>
  <c r="BQ12" i="27"/>
  <c r="BN12" i="27"/>
  <c r="BN14" i="27" s="1"/>
  <c r="BM12" i="27"/>
  <c r="BL12" i="27"/>
  <c r="BL14" i="27" s="1"/>
  <c r="BK12" i="27"/>
  <c r="BJ12" i="27"/>
  <c r="BJ14" i="27" s="1"/>
  <c r="BI12" i="27"/>
  <c r="BI14" i="27" s="1"/>
  <c r="BF12" i="27"/>
  <c r="BF14" i="27" s="1"/>
  <c r="BE12" i="27"/>
  <c r="BE14" i="27" s="1"/>
  <c r="BD12" i="27"/>
  <c r="BB12" i="27"/>
  <c r="BB14" i="27" s="1"/>
  <c r="BA12" i="27"/>
  <c r="BA14" i="27" s="1"/>
  <c r="AZ12" i="27"/>
  <c r="AX12" i="27"/>
  <c r="AX14" i="27" s="1"/>
  <c r="AW12" i="27"/>
  <c r="AV12" i="27"/>
  <c r="AU12" i="27"/>
  <c r="AT12" i="27"/>
  <c r="AT14" i="27" s="1"/>
  <c r="AP12" i="27"/>
  <c r="AP14" i="27" s="1"/>
  <c r="AN12" i="27"/>
  <c r="AN14" i="27" s="1"/>
  <c r="AL12" i="27"/>
  <c r="AJ12" i="27"/>
  <c r="AH12" i="27"/>
  <c r="AH14" i="27" s="1"/>
  <c r="AF12" i="27"/>
  <c r="AF14" i="27" s="1"/>
  <c r="AD12" i="27"/>
  <c r="AB12" i="27"/>
  <c r="AB14" i="27" s="1"/>
  <c r="Z12" i="27"/>
  <c r="Z14" i="27" s="1"/>
  <c r="X12" i="27"/>
  <c r="X14" i="27" s="1"/>
  <c r="W12" i="27"/>
  <c r="V12" i="27"/>
  <c r="U12" i="27"/>
  <c r="U14" i="27" s="1"/>
  <c r="T12" i="27"/>
  <c r="T14" i="27" s="1"/>
  <c r="S12" i="27"/>
  <c r="R12" i="27"/>
  <c r="R14" i="27" s="1"/>
  <c r="Q12" i="27"/>
  <c r="Q14" i="27" s="1"/>
  <c r="P12" i="27"/>
  <c r="P14" i="27" s="1"/>
  <c r="O12" i="27"/>
  <c r="N12" i="27"/>
  <c r="M12" i="27"/>
  <c r="L12" i="27"/>
  <c r="L14" i="27" s="1"/>
  <c r="K12" i="27"/>
  <c r="I12" i="27"/>
  <c r="I14" i="27" s="1"/>
  <c r="H12" i="27"/>
  <c r="H14" i="27" s="1"/>
  <c r="G12" i="27"/>
  <c r="HH11" i="27"/>
  <c r="HG11" i="27"/>
  <c r="HF11" i="27"/>
  <c r="HA11" i="27"/>
  <c r="GZ11" i="27"/>
  <c r="GY11" i="27"/>
  <c r="GX11" i="27"/>
  <c r="GW11" i="27"/>
  <c r="GV11" i="27"/>
  <c r="GS11" i="27"/>
  <c r="GR11" i="27"/>
  <c r="GQ11" i="27"/>
  <c r="GO11" i="27"/>
  <c r="GN11" i="27"/>
  <c r="GM11" i="27"/>
  <c r="GK11" i="27"/>
  <c r="GK12" i="27" s="1"/>
  <c r="GK13" i="27" s="1"/>
  <c r="GK14" i="27" s="1"/>
  <c r="GJ11" i="27"/>
  <c r="GI11" i="27"/>
  <c r="GH11" i="27"/>
  <c r="GG11" i="27"/>
  <c r="GF11" i="27"/>
  <c r="GB11" i="27"/>
  <c r="FY11" i="27"/>
  <c r="FW11" i="27"/>
  <c r="FU11" i="27"/>
  <c r="FS11" i="27"/>
  <c r="FQ11" i="27"/>
  <c r="FO11" i="27"/>
  <c r="FM11" i="27"/>
  <c r="FK11" i="27"/>
  <c r="FI11" i="27"/>
  <c r="FH11" i="27"/>
  <c r="FF11" i="27"/>
  <c r="FE11" i="27"/>
  <c r="FD11" i="27"/>
  <c r="FC11" i="27"/>
  <c r="FB11" i="27"/>
  <c r="FA11" i="27"/>
  <c r="EZ11" i="27"/>
  <c r="EY11" i="27"/>
  <c r="EX11" i="27"/>
  <c r="EV11" i="27"/>
  <c r="EU11" i="27"/>
  <c r="ES11" i="27"/>
  <c r="ER11" i="27"/>
  <c r="EQ11" i="27"/>
  <c r="EP11" i="27"/>
  <c r="EP12" i="27" s="1"/>
  <c r="EP13" i="27" s="1"/>
  <c r="EP14" i="27" s="1"/>
  <c r="EO11" i="27"/>
  <c r="EM11" i="27"/>
  <c r="EL11" i="27"/>
  <c r="EK11" i="27"/>
  <c r="EJ11" i="27"/>
  <c r="EF11" i="27"/>
  <c r="EE11" i="27"/>
  <c r="ED11" i="27"/>
  <c r="EC11" i="27"/>
  <c r="DX11" i="27"/>
  <c r="DW11" i="27"/>
  <c r="DV11" i="27"/>
  <c r="DT11" i="27"/>
  <c r="DS11" i="27"/>
  <c r="DR11" i="27"/>
  <c r="DP11" i="27"/>
  <c r="DO11" i="27"/>
  <c r="DN11" i="27"/>
  <c r="DM11" i="27"/>
  <c r="DL11" i="27"/>
  <c r="DH11" i="27"/>
  <c r="DF11" i="27"/>
  <c r="DD11" i="27"/>
  <c r="DB11" i="27"/>
  <c r="CZ11" i="27"/>
  <c r="CX11" i="27"/>
  <c r="CV11" i="27"/>
  <c r="CT11" i="27"/>
  <c r="CR11" i="27"/>
  <c r="CP11" i="27"/>
  <c r="CO11" i="27"/>
  <c r="CN11" i="27"/>
  <c r="CM11" i="27"/>
  <c r="CL11" i="27"/>
  <c r="CK11" i="27"/>
  <c r="CJ11" i="27"/>
  <c r="CI11" i="27"/>
  <c r="CH11" i="27"/>
  <c r="CG11" i="27"/>
  <c r="CF11" i="27"/>
  <c r="CD11" i="27"/>
  <c r="CC11" i="27"/>
  <c r="CA11" i="27"/>
  <c r="BZ11" i="27"/>
  <c r="BY11" i="27"/>
  <c r="BX11" i="27"/>
  <c r="BX12" i="27" s="1"/>
  <c r="BX13" i="27" s="1"/>
  <c r="BX14" i="27" s="1"/>
  <c r="BW11" i="27"/>
  <c r="BW12" i="27" s="1"/>
  <c r="BW13" i="27" s="1"/>
  <c r="BW14" i="27" s="1"/>
  <c r="BV11" i="27"/>
  <c r="BU11" i="27"/>
  <c r="BT11" i="27"/>
  <c r="BS11" i="27"/>
  <c r="BR11" i="27"/>
  <c r="BQ11" i="27"/>
  <c r="BN11" i="27"/>
  <c r="BM11" i="27"/>
  <c r="BL11" i="27"/>
  <c r="BK11" i="27"/>
  <c r="BJ11" i="27"/>
  <c r="BI11" i="27"/>
  <c r="BF11" i="27"/>
  <c r="BE11" i="27"/>
  <c r="BD11" i="27"/>
  <c r="BB11" i="27"/>
  <c r="BA11" i="27"/>
  <c r="AZ11" i="27"/>
  <c r="AX11" i="27"/>
  <c r="AW11" i="27"/>
  <c r="AV11" i="27"/>
  <c r="AU11" i="27"/>
  <c r="AT11" i="27"/>
  <c r="AP11" i="27"/>
  <c r="AO11" i="27"/>
  <c r="AN11" i="27"/>
  <c r="AM11" i="27"/>
  <c r="AL11" i="27"/>
  <c r="AK11" i="27"/>
  <c r="AJ11" i="27"/>
  <c r="AI11" i="27"/>
  <c r="AH11" i="27"/>
  <c r="AG11" i="27"/>
  <c r="AF11" i="27"/>
  <c r="AE11" i="27"/>
  <c r="AD11" i="27"/>
  <c r="AC11" i="27"/>
  <c r="AB11" i="27"/>
  <c r="AA11" i="27"/>
  <c r="Z11" i="27"/>
  <c r="Y11" i="27"/>
  <c r="X11" i="27"/>
  <c r="W11" i="27"/>
  <c r="V11" i="27"/>
  <c r="U11" i="27"/>
  <c r="T11" i="27"/>
  <c r="S11" i="27"/>
  <c r="R11" i="27"/>
  <c r="Q11" i="27"/>
  <c r="P11" i="27"/>
  <c r="O11" i="27"/>
  <c r="N11" i="27"/>
  <c r="L11" i="27"/>
  <c r="K11" i="27"/>
  <c r="I11" i="27"/>
  <c r="H11" i="27"/>
  <c r="G11" i="27"/>
  <c r="F11" i="27"/>
  <c r="F12" i="27" s="1"/>
  <c r="F13" i="27" s="1"/>
  <c r="E11" i="27"/>
  <c r="E12" i="27" s="1"/>
  <c r="E13" i="27" s="1"/>
  <c r="E14" i="27" s="1"/>
  <c r="B11" i="27"/>
  <c r="J6" i="27"/>
  <c r="G6" i="27"/>
  <c r="F6" i="27"/>
  <c r="E6" i="27"/>
  <c r="D6" i="27"/>
  <c r="B6" i="27"/>
  <c r="M97" i="21"/>
  <c r="AL13" i="28" s="1"/>
  <c r="I97" i="21"/>
  <c r="BD12" i="28" s="1"/>
  <c r="BD14" i="28" s="1"/>
  <c r="E97" i="21"/>
  <c r="U11" i="28" s="1"/>
  <c r="M88" i="21"/>
  <c r="AC13" i="28" s="1"/>
  <c r="L88" i="21"/>
  <c r="AT13" i="28" s="1"/>
  <c r="K88" i="21"/>
  <c r="L13" i="28" s="1"/>
  <c r="J88" i="21"/>
  <c r="AC12" i="28" s="1"/>
  <c r="AC14" i="28" s="1"/>
  <c r="I88" i="21"/>
  <c r="H88" i="21"/>
  <c r="G88" i="21"/>
  <c r="AC11" i="28" s="1"/>
  <c r="F88" i="21"/>
  <c r="AT11" i="28" s="1"/>
  <c r="E88" i="21"/>
  <c r="L11" i="28" s="1"/>
  <c r="J87" i="21"/>
  <c r="AB12" i="28" s="1"/>
  <c r="AB14" i="28" s="1"/>
  <c r="I87" i="21"/>
  <c r="AS12" i="28" s="1"/>
  <c r="AS14" i="28" s="1"/>
  <c r="H87" i="21"/>
  <c r="K12" i="28" s="1"/>
  <c r="K14" i="28" s="1"/>
  <c r="G87" i="21"/>
  <c r="AB11" i="28" s="1"/>
  <c r="F87" i="21"/>
  <c r="AS11" i="28" s="1"/>
  <c r="E87" i="21"/>
  <c r="K11" i="28" s="1"/>
  <c r="J85" i="21"/>
  <c r="I85" i="21"/>
  <c r="AQ12" i="28" s="1"/>
  <c r="AQ14" i="28" s="1"/>
  <c r="H85" i="21"/>
  <c r="I12" i="28" s="1"/>
  <c r="I14" i="28" s="1"/>
  <c r="G85" i="21"/>
  <c r="Z11" i="28" s="1"/>
  <c r="F85" i="21"/>
  <c r="E85" i="21"/>
  <c r="I11" i="28" s="1"/>
  <c r="J83" i="21"/>
  <c r="X12" i="28" s="1"/>
  <c r="X14" i="28" s="1"/>
  <c r="I83" i="21"/>
  <c r="AO12" i="28" s="1"/>
  <c r="AO14" i="28" s="1"/>
  <c r="H83" i="21"/>
  <c r="G83" i="21"/>
  <c r="X11" i="28" s="1"/>
  <c r="F83" i="21"/>
  <c r="E83" i="21"/>
  <c r="G11" i="28" s="1"/>
  <c r="J79" i="21"/>
  <c r="I79" i="21"/>
  <c r="HI12" i="27" s="1"/>
  <c r="HI14" i="27" s="1"/>
  <c r="H79" i="21"/>
  <c r="E79" i="21" s="1"/>
  <c r="F79" i="21"/>
  <c r="HI11" i="27" s="1"/>
  <c r="M75" i="21"/>
  <c r="EJ13" i="27" s="1"/>
  <c r="EJ14" i="27" s="1"/>
  <c r="L75" i="21"/>
  <c r="HE13" i="27" s="1"/>
  <c r="HE14" i="27" s="1"/>
  <c r="I75" i="21"/>
  <c r="HE12" i="27" s="1"/>
  <c r="G75" i="21"/>
  <c r="F75" i="21"/>
  <c r="HE11" i="27" s="1"/>
  <c r="M74" i="21"/>
  <c r="EI13" i="27" s="1"/>
  <c r="EI14" i="27" s="1"/>
  <c r="L74" i="21"/>
  <c r="HD13" i="27" s="1"/>
  <c r="HD14" i="27" s="1"/>
  <c r="J74" i="21"/>
  <c r="EI12" i="27" s="1"/>
  <c r="I74" i="21"/>
  <c r="HD12" i="27" s="1"/>
  <c r="G74" i="21"/>
  <c r="EI11" i="27" s="1"/>
  <c r="F74" i="21"/>
  <c r="HD11" i="27" s="1"/>
  <c r="K73" i="21"/>
  <c r="H73" i="21"/>
  <c r="E73" i="21"/>
  <c r="M71" i="21"/>
  <c r="EG13" i="27" s="1"/>
  <c r="L71" i="21"/>
  <c r="HB13" i="27" s="1"/>
  <c r="K71" i="21"/>
  <c r="BO13" i="27" s="1"/>
  <c r="J71" i="21"/>
  <c r="EG12" i="27" s="1"/>
  <c r="I71" i="21"/>
  <c r="HB12" i="27" s="1"/>
  <c r="HB14" i="27" s="1"/>
  <c r="H71" i="21"/>
  <c r="BO12" i="27" s="1"/>
  <c r="F71" i="21"/>
  <c r="HB11" i="27" s="1"/>
  <c r="E71" i="21"/>
  <c r="BO11" i="27" s="1"/>
  <c r="M66" i="21"/>
  <c r="EB13" i="27" s="1"/>
  <c r="J66" i="21"/>
  <c r="EB12" i="27" s="1"/>
  <c r="EB14" i="27" s="1"/>
  <c r="G66" i="21"/>
  <c r="EB11" i="27" s="1"/>
  <c r="M65" i="21"/>
  <c r="EA13" i="27" s="1"/>
  <c r="L65" i="21"/>
  <c r="GV13" i="27" s="1"/>
  <c r="J65" i="21"/>
  <c r="J6" i="28" s="1"/>
  <c r="I65" i="21"/>
  <c r="G65" i="21"/>
  <c r="EA11" i="27" s="1"/>
  <c r="F65" i="21"/>
  <c r="K64" i="21"/>
  <c r="H64" i="21"/>
  <c r="E64" i="21"/>
  <c r="M61" i="21"/>
  <c r="DY13" i="27" s="1"/>
  <c r="L61" i="21"/>
  <c r="GT13" i="27" s="1"/>
  <c r="K61" i="21"/>
  <c r="BG13" i="27" s="1"/>
  <c r="J61" i="21"/>
  <c r="DY12" i="27" s="1"/>
  <c r="DY14" i="27" s="1"/>
  <c r="I61" i="21"/>
  <c r="GT12" i="27" s="1"/>
  <c r="H61" i="21"/>
  <c r="BG12" i="27" s="1"/>
  <c r="G61" i="21"/>
  <c r="DY11" i="27" s="1"/>
  <c r="F61" i="21"/>
  <c r="GT11" i="27" s="1"/>
  <c r="E61" i="21"/>
  <c r="BG11" i="27" s="1"/>
  <c r="K46" i="21"/>
  <c r="AR13" i="27" s="1"/>
  <c r="G46" i="21"/>
  <c r="DJ11" i="27" s="1"/>
  <c r="M45" i="21"/>
  <c r="DI13" i="27" s="1"/>
  <c r="L45" i="21"/>
  <c r="K45" i="21"/>
  <c r="AQ13" i="27" s="1"/>
  <c r="J45" i="21"/>
  <c r="DI12" i="27" s="1"/>
  <c r="I45" i="21"/>
  <c r="GC12" i="27" s="1"/>
  <c r="H45" i="21"/>
  <c r="G45" i="21"/>
  <c r="DI11" i="27" s="1"/>
  <c r="F45" i="21"/>
  <c r="GC11" i="27" s="1"/>
  <c r="E45" i="21"/>
  <c r="AQ11" i="27" s="1"/>
  <c r="M44" i="21"/>
  <c r="M46" i="21" s="1"/>
  <c r="DJ13" i="27" s="1"/>
  <c r="L44" i="21"/>
  <c r="K44" i="21"/>
  <c r="J44" i="21"/>
  <c r="J46" i="21" s="1"/>
  <c r="DJ12" i="27" s="1"/>
  <c r="I44" i="21"/>
  <c r="I46" i="21" s="1"/>
  <c r="GD12" i="27" s="1"/>
  <c r="H44" i="21"/>
  <c r="G44" i="21"/>
  <c r="F44" i="21"/>
  <c r="F46" i="21" s="1"/>
  <c r="GD11" i="27" s="1"/>
  <c r="E44" i="21"/>
  <c r="E46" i="21" s="1"/>
  <c r="AR11" i="27" s="1"/>
  <c r="M22" i="21"/>
  <c r="CE13" i="27" s="1"/>
  <c r="L22" i="21"/>
  <c r="EW13" i="27" s="1"/>
  <c r="K22" i="21"/>
  <c r="J22" i="21"/>
  <c r="CE12" i="27" s="1"/>
  <c r="CE14" i="27" s="1"/>
  <c r="I22" i="21"/>
  <c r="I47" i="21" s="1"/>
  <c r="GE12" i="27" s="1"/>
  <c r="H22" i="21"/>
  <c r="H47" i="21" s="1"/>
  <c r="G22" i="21"/>
  <c r="F22" i="21"/>
  <c r="EW11" i="27" s="1"/>
  <c r="E22" i="21"/>
  <c r="E47" i="21" s="1"/>
  <c r="AS11" i="27" s="1"/>
  <c r="M18" i="21"/>
  <c r="CB13" i="27" s="1"/>
  <c r="L18" i="21"/>
  <c r="ET13" i="27" s="1"/>
  <c r="K18" i="21"/>
  <c r="J18" i="21"/>
  <c r="CB12" i="27" s="1"/>
  <c r="I18" i="21"/>
  <c r="ET12" i="27" s="1"/>
  <c r="H18" i="21"/>
  <c r="J12" i="27" s="1"/>
  <c r="G18" i="21"/>
  <c r="F18" i="21"/>
  <c r="ET11" i="27" s="1"/>
  <c r="E18" i="21"/>
  <c r="J11" i="27" s="1"/>
  <c r="M11" i="21"/>
  <c r="L11" i="21"/>
  <c r="K11" i="21"/>
  <c r="J11" i="21"/>
  <c r="I11" i="21"/>
  <c r="H11" i="21"/>
  <c r="G11" i="21"/>
  <c r="F11" i="21"/>
  <c r="E11" i="21"/>
  <c r="M10" i="21"/>
  <c r="L10" i="21"/>
  <c r="K10" i="21"/>
  <c r="J10" i="21"/>
  <c r="I10" i="21"/>
  <c r="H10" i="21"/>
  <c r="G10" i="21"/>
  <c r="F10" i="21"/>
  <c r="E10" i="21"/>
  <c r="C4" i="21"/>
  <c r="H6" i="28" s="1"/>
  <c r="I6" i="28" s="1"/>
  <c r="EN12" i="27" l="1"/>
  <c r="EN14" i="27" s="1"/>
  <c r="G79" i="21"/>
  <c r="EN11" i="27" s="1"/>
  <c r="AQ11" i="28"/>
  <c r="F97" i="21"/>
  <c r="BD11" i="28" s="1"/>
  <c r="AQ12" i="27"/>
  <c r="AQ14" i="27" s="1"/>
  <c r="H46" i="21"/>
  <c r="AR12" i="27" s="1"/>
  <c r="AR14" i="27" s="1"/>
  <c r="F47" i="21"/>
  <c r="DJ14" i="27"/>
  <c r="I53" i="21"/>
  <c r="G12" i="28"/>
  <c r="G14" i="28" s="1"/>
  <c r="H97" i="21"/>
  <c r="U12" i="28" s="1"/>
  <c r="U14" i="28" s="1"/>
  <c r="Z12" i="28"/>
  <c r="Z14" i="28" s="1"/>
  <c r="J97" i="21"/>
  <c r="AL12" i="28" s="1"/>
  <c r="AL14" i="28" s="1"/>
  <c r="CB11" i="27"/>
  <c r="J13" i="27"/>
  <c r="GC13" i="27"/>
  <c r="GC14" i="27" s="1"/>
  <c r="L46" i="21"/>
  <c r="GD13" i="27" s="1"/>
  <c r="GD14" i="27" s="1"/>
  <c r="J14" i="27"/>
  <c r="CE11" i="27"/>
  <c r="G47" i="21"/>
  <c r="M13" i="27"/>
  <c r="K47" i="21"/>
  <c r="J47" i="21"/>
  <c r="H53" i="21"/>
  <c r="AY12" i="27" s="1"/>
  <c r="AS12" i="27"/>
  <c r="DI14" i="27"/>
  <c r="E53" i="21"/>
  <c r="EA14" i="27"/>
  <c r="BG14" i="27"/>
  <c r="M14" i="27"/>
  <c r="DO14" i="27"/>
  <c r="DT14" i="27"/>
  <c r="EE14" i="27"/>
  <c r="GM14" i="27"/>
  <c r="GR14" i="27"/>
  <c r="ET14" i="27"/>
  <c r="L47" i="21"/>
  <c r="GT14" i="27"/>
  <c r="G71" i="21"/>
  <c r="EG11" i="27" s="1"/>
  <c r="G97" i="21"/>
  <c r="AL11" i="28" s="1"/>
  <c r="K97" i="21"/>
  <c r="U13" i="28" s="1"/>
  <c r="H6" i="27"/>
  <c r="I6" i="27" s="1"/>
  <c r="M11" i="27"/>
  <c r="DL14" i="27"/>
  <c r="DP14" i="27"/>
  <c r="EW12" i="27"/>
  <c r="EW14" i="27" s="1"/>
  <c r="GN14" i="27"/>
  <c r="M47" i="21"/>
  <c r="BO14" i="27"/>
  <c r="L97" i="21"/>
  <c r="BD13" i="28" s="1"/>
  <c r="G14" i="27"/>
  <c r="K14" i="27"/>
  <c r="O14" i="27"/>
  <c r="S14" i="27"/>
  <c r="W14" i="27"/>
  <c r="AD14" i="27"/>
  <c r="AL14" i="27"/>
  <c r="AV14" i="27"/>
  <c r="AZ14" i="27"/>
  <c r="BD14" i="27"/>
  <c r="BY14" i="27"/>
  <c r="CC14" i="27"/>
  <c r="CG14" i="27"/>
  <c r="CK14" i="27"/>
  <c r="CO14" i="27"/>
  <c r="CV14" i="27"/>
  <c r="DD14" i="27"/>
  <c r="DV14" i="27"/>
  <c r="ED14" i="27"/>
  <c r="EU14" i="27"/>
  <c r="EY14" i="27"/>
  <c r="FC14" i="27"/>
  <c r="FH14" i="27"/>
  <c r="FO14" i="27"/>
  <c r="FW14" i="27"/>
  <c r="GH14" i="27"/>
  <c r="HG14" i="27"/>
  <c r="L53" i="21" l="1"/>
  <c r="GE13" i="27"/>
  <c r="GE14" i="27" s="1"/>
  <c r="DK11" i="27"/>
  <c r="G53" i="21"/>
  <c r="GE11" i="27"/>
  <c r="F53" i="21"/>
  <c r="DK13" i="27"/>
  <c r="M53" i="21"/>
  <c r="GL12" i="27"/>
  <c r="I57" i="21"/>
  <c r="AS13" i="27"/>
  <c r="AS14" i="27" s="1"/>
  <c r="K53" i="21"/>
  <c r="DK12" i="27"/>
  <c r="DK14" i="27" s="1"/>
  <c r="J53" i="21"/>
  <c r="AY11" i="27"/>
  <c r="E57" i="21"/>
  <c r="H57" i="21"/>
  <c r="DQ13" i="27" l="1"/>
  <c r="M57" i="21"/>
  <c r="DQ11" i="27"/>
  <c r="G57" i="21"/>
  <c r="GP12" i="27"/>
  <c r="I62" i="21"/>
  <c r="GU12" i="27" s="1"/>
  <c r="AY13" i="27"/>
  <c r="AY14" i="27" s="1"/>
  <c r="K57" i="21"/>
  <c r="GL11" i="27"/>
  <c r="F57" i="21"/>
  <c r="DQ12" i="27"/>
  <c r="DQ14" i="27" s="1"/>
  <c r="J57" i="21"/>
  <c r="BC12" i="27"/>
  <c r="H62" i="21"/>
  <c r="BH12" i="27" s="1"/>
  <c r="BC11" i="27"/>
  <c r="E62" i="21"/>
  <c r="BH11" i="27" s="1"/>
  <c r="GL13" i="27"/>
  <c r="GL14" i="27" s="1"/>
  <c r="L57" i="21"/>
  <c r="BC13" i="27" l="1"/>
  <c r="K62" i="21"/>
  <c r="BH13" i="27" s="1"/>
  <c r="BH14" i="27" s="1"/>
  <c r="DU11" i="27"/>
  <c r="G62" i="21"/>
  <c r="DZ11" i="27" s="1"/>
  <c r="GP13" i="27"/>
  <c r="L62" i="21"/>
  <c r="GU13" i="27" s="1"/>
  <c r="DU12" i="27"/>
  <c r="DU14" i="27" s="1"/>
  <c r="J62" i="21"/>
  <c r="DZ12" i="27" s="1"/>
  <c r="DZ14" i="27" s="1"/>
  <c r="GP11" i="27"/>
  <c r="F62" i="21"/>
  <c r="GU11" i="27" s="1"/>
  <c r="GU14" i="27"/>
  <c r="DU13" i="27"/>
  <c r="M62" i="21"/>
  <c r="DZ13" i="27" s="1"/>
  <c r="BC14" i="27"/>
  <c r="GP14" i="27"/>
</calcChain>
</file>

<file path=xl/comments1.xml><?xml version="1.0" encoding="utf-8"?>
<comments xmlns="http://schemas.openxmlformats.org/spreadsheetml/2006/main">
  <authors>
    <author>frontbuild</author>
  </authors>
  <commentList>
    <comment ref="B5" authorId="0" shapeId="0">
      <text>
        <r>
          <rPr>
            <sz val="10"/>
            <rFont val="Arial"/>
            <family val="2"/>
          </rPr>
          <t>This is the date the report is produced</t>
        </r>
      </text>
    </comment>
    <comment ref="D5" authorId="0" shapeId="0">
      <text>
        <r>
          <rPr>
            <sz val="10"/>
            <rFont val="Arial"/>
            <family val="2"/>
          </rPr>
          <t>ISO 4217 table (i.e. USD, CAD, EUR)</t>
        </r>
      </text>
    </comment>
    <comment ref="E5" authorId="0" shapeId="0">
      <text>
        <r>
          <rPr>
            <sz val="10"/>
            <rFont val="Arial"/>
            <family val="2"/>
          </rPr>
          <t>Top level fund name or grouping (ie Atlantic 3 consists of Atlantic 3 AIV 1, Blocker 2 etc
This maps to the Name Server Fund Name (Legal Entity)</t>
        </r>
      </text>
    </comment>
    <comment ref="F5" authorId="0" shapeId="0">
      <text>
        <r>
          <rPr>
            <sz val="10"/>
            <rFont val="Arial"/>
            <family val="2"/>
          </rPr>
          <t>MasterFund identifier
This maps to the Name Server FundUID</t>
        </r>
      </text>
    </comment>
    <comment ref="G5" authorId="0" shapeId="0">
      <text>
        <r>
          <rPr>
            <sz val="10"/>
            <rFont val="Arial"/>
            <family val="2"/>
          </rPr>
          <t>This is the total commitment to the Master Fund (excluding co-invest)</t>
        </r>
      </text>
    </comment>
    <comment ref="H5" authorId="0" shapeId="0">
      <text>
        <r>
          <rPr>
            <sz val="10"/>
            <rFont val="Arial"/>
            <family val="2"/>
          </rPr>
          <t>This identifies the entity for the amounts reported in the domain. FundName can be the same as Master Fund or be a component of it) 
This maps to the Name Server Fund Name (Legal Entity)</t>
        </r>
      </text>
    </comment>
    <comment ref="I5" authorId="0" shapeId="0">
      <text>
        <r>
          <rPr>
            <sz val="10"/>
            <rFont val="Arial"/>
            <family val="2"/>
          </rPr>
          <t>Fund Unique ID (from the Name server)
This maps to the Name Server FundUID</t>
        </r>
      </text>
    </comment>
    <comment ref="J5" authorId="0" shapeId="0">
      <text>
        <r>
          <rPr>
            <sz val="10"/>
            <rFont val="Arial"/>
            <family val="2"/>
          </rPr>
          <t>This is the total commitment to the FundName (excluding co-invest)</t>
        </r>
      </text>
    </comment>
    <comment ref="B10" authorId="0" shapeId="0">
      <text>
        <r>
          <rPr>
            <sz val="10"/>
            <rFont val="Arial"/>
            <family val="2"/>
          </rPr>
          <t>Investor full name (Investor actual name or TotalLP or TotalGP or TotalFUND)</t>
        </r>
      </text>
    </comment>
    <comment ref="C10" authorId="0" shapeId="0">
      <text>
        <r>
          <rPr>
            <sz val="10"/>
            <rFont val="Arial"/>
            <family val="2"/>
          </rPr>
          <t>Investor Reference</t>
        </r>
      </text>
    </comment>
    <comment ref="D10" authorId="0" shapeId="0">
      <text>
        <r>
          <rPr>
            <sz val="10"/>
            <rFont val="Arial"/>
            <family val="2"/>
          </rPr>
          <t>list(InvestorType) (INVESTOR, LP, GP, FUND)</t>
        </r>
      </text>
    </comment>
    <comment ref="G10" authorId="0" shapeId="0">
      <text>
        <r>
          <rPr>
            <sz val="10"/>
            <rFont val="Arial"/>
            <family val="2"/>
          </rPr>
          <t>Beginning NAV  Net of Incentive Allocation
Valuation greater than 0 is POSITIVE</t>
        </r>
      </text>
    </comment>
    <comment ref="H10" authorId="0" shapeId="0">
      <text>
        <r>
          <rPr>
            <sz val="10"/>
            <rFont val="Arial"/>
            <family val="2"/>
          </rPr>
          <t>Contributions  (Cash &amp; Non Cash inside and outside of commitment)
Includes any in kind transactions (e.g. stock distributions) and or "net zero" transactions (i.e. call and distribution for the exact same amount on the same date)</t>
        </r>
      </text>
    </comment>
    <comment ref="I10" authorId="0" shapeId="0">
      <text>
        <r>
          <rPr>
            <sz val="10"/>
            <rFont val="Arial"/>
            <family val="2"/>
          </rPr>
          <t>Distributions (Cash and Non Cash (input positive values))
Includes any in kind transactions (e.g. stock distributions) and or "net zero" transactions (i.e. call and distribution for the exact same amount on the same date)</t>
        </r>
      </text>
    </comment>
    <comment ref="J10" authorId="0" shapeId="0">
      <text>
        <r>
          <rPr>
            <sz val="10"/>
            <rFont val="Arial"/>
            <family val="2"/>
          </rPr>
          <t>PeriodPaidIn
Less PeriodDistributions</t>
        </r>
      </text>
    </comment>
    <comment ref="K10" authorId="0" shapeId="0">
      <text>
        <r>
          <rPr>
            <sz val="10"/>
            <rFont val="Arial"/>
            <family val="2"/>
          </rPr>
          <t>Management fees gross of any offset, waivers, rebates to the fund
Paid is NEGATIVE
Refunded is POSITIVE</t>
        </r>
      </text>
    </comment>
    <comment ref="L10" authorId="0" shapeId="0">
      <text>
        <r>
          <rPr>
            <sz val="10"/>
            <rFont val="Arial"/>
            <family val="2"/>
          </rPr>
          <t>Refund of any prior management fees to the Fund's investors</t>
        </r>
      </text>
    </comment>
    <comment ref="M10" authorId="0" shapeId="0">
      <text>
        <r>
          <rPr>
            <sz val="10"/>
            <rFont val="Arial"/>
            <family val="2"/>
          </rPr>
          <t>All Partnership expenses .
Paid is NEGATIVE
Refunded is POSITIVE</t>
        </r>
      </text>
    </comment>
    <comment ref="N10" authorId="0" shapeId="0">
      <text>
        <r>
          <rPr>
            <sz val="10"/>
            <rFont val="Arial"/>
            <family val="2"/>
          </rPr>
          <t>Expenses charged to the Fund for fund administration, including accounting, valuation services, filing fees and IT activities
Paid is NEGATIVE
Refunded is POSITIVE</t>
        </r>
      </text>
    </comment>
    <comment ref="O10" authorId="0" shapeId="0">
      <text>
        <r>
          <rPr>
            <sz val="10"/>
            <rFont val="Arial"/>
            <family val="2"/>
          </rPr>
          <t>Expenses charged to the Fund for the audit of the Fund's financial records and for the preparation of any tax documents related to the Fund; Excludes any costs related to organizing the Fund, investment due diligence and fund administration expenses
Paid is NEGATIVE
Refunded is POSITIVE</t>
        </r>
      </text>
    </comment>
    <comment ref="P10" authorId="0" shapeId="0">
      <text>
        <r>
          <rPr>
            <sz val="10"/>
            <rFont val="Arial"/>
            <family val="2"/>
          </rPr>
          <t>Expenses charged to the Fund for banking and finance services; Excludes fund administration expenses
Paid is NEGATIVE
Refunded is POSITIVE</t>
        </r>
      </text>
    </comment>
    <comment ref="Q10" authorId="0" shapeId="0">
      <text>
        <r>
          <rPr>
            <sz val="10"/>
            <rFont val="Arial"/>
            <family val="2"/>
          </rPr>
          <t>Expenses charged to the Fund for the registration of securities and other custody related activities; Excludes fund administration expenses
Paid is NEGATIVE
Refunded is POSITIVE</t>
        </r>
      </text>
    </comment>
    <comment ref="R10" authorId="0" shapeId="0">
      <text>
        <r>
          <rPr>
            <sz val="10"/>
            <rFont val="Arial"/>
            <family val="2"/>
          </rPr>
          <t>Expenses charged to the Fund to confirm all material assumptions in regards to potential investment opportunities; Includes all costs that can be clearly linked to the due diligence of specific investment opportunities including legal, travel and other costs; Includes both consummated and unconsummated deals; Exclude management fees and the costs of identifying and sourcing potential investment opportunities; Excludes fund administration expenses
Paid is NEGATIVE
Refunded is POSITIVE</t>
        </r>
      </text>
    </comment>
    <comment ref="S10" authorId="0" shapeId="0">
      <text>
        <r>
          <rPr>
            <sz val="10"/>
            <rFont val="Arial"/>
            <family val="2"/>
          </rPr>
          <t>Expenses charged to the Fund for legal services on behalf of the Fund; Includes legal analysis to interpret or amend the Fund's LPA;  Excludes any legal costs associated with organizing or administering the fund or investment due diligence
Paid is NEGATIVE
Refunded is POSITIVE</t>
        </r>
      </text>
    </comment>
    <comment ref="T10" authorId="0" shapeId="0">
      <text>
        <r>
          <rPr>
            <sz val="10"/>
            <rFont val="Arial"/>
            <family val="2"/>
          </rPr>
          <t>Expenses charged to the Fund for the establishment of the Fund, including any legal and audit costs; Excludes any fund administration expenses or Placement Fees
Paid is NEGATIVE
Refunded is POSITIVE</t>
        </r>
      </text>
    </comment>
    <comment ref="U10" authorId="0" shapeId="0">
      <text>
        <r>
          <rPr>
            <sz val="10"/>
            <rFont val="Arial"/>
            <family val="2"/>
          </rPr>
          <t>Expenses charged to the Fund related to travel and entertainment on behalf of the Fund; May include travel related to LPAC meetings or unreimbursed portfolio company meetings; Excludes travel costs associated with due diligence
Paid is NEGATIVE
Refunded is POSITIVE</t>
        </r>
      </text>
    </comment>
    <comment ref="V10" authorId="0" shapeId="0">
      <text>
        <r>
          <rPr>
            <sz val="10"/>
            <rFont val="Arial"/>
            <family val="2"/>
          </rPr>
          <t>Expenses charged to the Fund, not described elsewhere; May include insurance, partnership level taxes, and deal origination or monitoring expenses; May include fees paid to the Fund's directors and advisory committee members; 
Paid is NEGATIVE
Refunded is POSITIVE</t>
        </r>
      </text>
    </comment>
    <comment ref="W10" authorId="0" shapeId="0">
      <text>
        <r>
          <rPr>
            <sz val="10"/>
            <rFont val="Arial"/>
            <family val="2"/>
          </rPr>
          <t>Total amount that recognized fund management fees and expenses were reduced by during the period, to the benefit of the Fund's investors, resulting from fees and expenses received by the GP or Manager or Related Party; Applied offset amount does not necessarily represent the total amount of recognized fees and expenses that were subject to offset during the period, as the applied amount typically cannot exceed the total recognized, gross fund management fees and expenses during the period</t>
        </r>
      </text>
    </comment>
    <comment ref="X10" authorId="0" shapeId="0">
      <text>
        <r>
          <rPr>
            <sz val="10"/>
            <rFont val="Arial"/>
            <family val="2"/>
          </rPr>
          <t>Offset (gross of any unapplied balance) for any fees or costs paid to the GP or Manager or Related Party relating to consultancy services provided to portfolio companies; Advisory fees are provided through project based services with no ongoing monitoring style fees; Compensation is based on hourly or task based fees; Excludes services related to Transaction and Deal Fees</t>
        </r>
      </text>
    </comment>
    <comment ref="Y10" authorId="0" shapeId="0">
      <text>
        <r>
          <rPr>
            <sz val="10"/>
            <rFont val="Arial"/>
            <family val="2"/>
          </rPr>
          <t>Advisory Fee Offset Percentage</t>
        </r>
      </text>
    </comment>
    <comment ref="Z10" authorId="0" shapeId="0">
      <text>
        <r>
          <rPr>
            <sz val="10"/>
            <rFont val="Arial"/>
            <family val="2"/>
          </rPr>
          <t>Offset for any termination fees and costs received from counterparties of the Fund's unconsummated deals; Typically netted (subject to the Fund LPA) against any unreimbursed termination fees and costs paid to counterparties; Amount is gross of any unapplied balances during the period</t>
        </r>
      </text>
    </comment>
    <comment ref="AA10" authorId="0" shapeId="0">
      <text>
        <r>
          <rPr>
            <sz val="10"/>
            <rFont val="Arial"/>
            <family val="2"/>
          </rPr>
          <t>Broken Deal Fee Offset Percentage</t>
        </r>
      </text>
    </comment>
    <comment ref="AB10" authorId="0" shapeId="0">
      <text>
        <r>
          <rPr>
            <sz val="10"/>
            <rFont val="Arial"/>
            <family val="2"/>
          </rPr>
          <t>Offset (gross of any unapplied balance) for any fees and costs paid to the GP or Manager or Related Party regarding the purchase and sale of investments (excl. Broken Deal Fees); Include fees and exp. related to any bolt-on acquisitions for the portfolio company</t>
        </r>
      </text>
    </comment>
    <comment ref="AC10" authorId="0" shapeId="0">
      <text>
        <r>
          <rPr>
            <sz val="10"/>
            <rFont val="Arial"/>
            <family val="2"/>
          </rPr>
          <t>Transaction and Deal Fee Offset Percentage</t>
        </r>
      </text>
    </comment>
    <comment ref="AD10" authorId="0" shapeId="0">
      <text>
        <r>
          <rPr>
            <sz val="10"/>
            <rFont val="Arial"/>
            <family val="2"/>
          </rPr>
          <t>Offset (gross of any unapplied balance) for any fees paid to the GP or Manager or Related Party (including any fees paid directly to individuals) for their role on a portfolio company's board of directors; Includes any non cash compensation (e.g. stock)</t>
        </r>
      </text>
    </comment>
    <comment ref="AE10" authorId="0" shapeId="0">
      <text>
        <r>
          <rPr>
            <sz val="10"/>
            <rFont val="Arial"/>
            <family val="2"/>
          </rPr>
          <t>Directors Fee Offset Percentage</t>
        </r>
      </text>
    </comment>
    <comment ref="AF10" authorId="0" shapeId="0">
      <text>
        <r>
          <rPr>
            <sz val="10"/>
            <rFont val="Arial"/>
            <family val="2"/>
          </rPr>
          <t>Offset (gross of any unapplied balance) for any fees, including accelerated monitoring fees, paid to the GP or Manager or Related Party as part of an agreement between the portfolio company and the GP or Manager or Related Party over a finite or indefinite period; Monitoring fees are identified as ongoing management services provided to portfolio companies, based on annually established fees as opposed to hourly or task based fees</t>
        </r>
      </text>
    </comment>
    <comment ref="AG10" authorId="0" shapeId="0">
      <text>
        <r>
          <rPr>
            <sz val="10"/>
            <rFont val="Arial"/>
            <family val="2"/>
          </rPr>
          <t>Monitoring Fee Offset Percentage</t>
        </r>
      </text>
    </comment>
    <comment ref="AH10" authorId="0" shapeId="0">
      <text>
        <r>
          <rPr>
            <sz val="10"/>
            <rFont val="Arial"/>
            <family val="2"/>
          </rPr>
          <t>Offset (gross of any unapplied balance) for any fees and costs paid to the GP or Manager or Related Party for their role in securing financing for a company; Excludes any Transaction and Deal Fees</t>
        </r>
      </text>
    </comment>
    <comment ref="AI10" authorId="0" shapeId="0">
      <text>
        <r>
          <rPr>
            <sz val="10"/>
            <rFont val="Arial"/>
            <family val="2"/>
          </rPr>
          <t>Capital Markets Fee Offset Percentage</t>
        </r>
      </text>
    </comment>
    <comment ref="AJ10" authorId="0" shapeId="0">
      <text>
        <r>
          <rPr>
            <sz val="10"/>
            <rFont val="Arial"/>
            <family val="2"/>
          </rPr>
          <t>Offset (gross of any unapplied balance) for any costs related to the establishment of the Fund; Typically, LP offsets are provided for amounts in excess of a predetermined value; Exclude any offsets for Placement Fees</t>
        </r>
      </text>
    </comment>
    <comment ref="AK10" authorId="0" shapeId="0">
      <text>
        <r>
          <rPr>
            <sz val="10"/>
            <rFont val="Arial"/>
            <family val="2"/>
          </rPr>
          <t>Organization Cost Offset Percentage</t>
        </r>
      </text>
    </comment>
    <comment ref="AL10" authorId="0" shapeId="0">
      <text>
        <r>
          <rPr>
            <sz val="10"/>
            <rFont val="Arial"/>
            <family val="2"/>
          </rPr>
          <t>Offset (gross of any unapplied balance) for fees and costs paid to the GP or Manager or Related Parties, or paid to outside parties, for fundraising services</t>
        </r>
      </text>
    </comment>
    <comment ref="AM10" authorId="0" shapeId="0">
      <text>
        <r>
          <rPr>
            <sz val="10"/>
            <rFont val="Arial"/>
            <family val="2"/>
          </rPr>
          <t>Placement Fee Offset Percentage</t>
        </r>
      </text>
    </comment>
    <comment ref="AN10" authorId="0" shapeId="0">
      <text>
        <r>
          <rPr>
            <sz val="10"/>
            <rFont val="Arial"/>
            <family val="2"/>
          </rPr>
          <t>Offset (gross of any unapplied balance) for any remaining fees and costs paid to the GP or Manager or Related Party, subject to LP offset, not listed elsewhere</t>
        </r>
      </text>
    </comment>
    <comment ref="AO10" authorId="0" shapeId="0">
      <text>
        <r>
          <rPr>
            <sz val="10"/>
            <rFont val="Arial"/>
            <family val="2"/>
          </rPr>
          <t>Other Offset Percentage</t>
        </r>
      </text>
    </comment>
    <comment ref="AP10" authorId="0" shapeId="0">
      <text>
        <r>
          <rPr>
            <sz val="10"/>
            <rFont val="Arial"/>
            <family val="2"/>
          </rPr>
          <t>Prior period, ending balance for any fees and expenses, subject to offset against fund management fees and expenses, that have been recognized, but not yet credited to the benefit of the Fund's investors</t>
        </r>
      </text>
    </comment>
    <comment ref="AQ10" authorId="0" shapeId="0">
      <text>
        <r>
          <rPr>
            <sz val="10"/>
            <rFont val="Arial"/>
            <family val="2"/>
          </rPr>
          <t>PeriodAdvisoryFeeOffset
Plus PeriodBrokenDealFeeOffset
Plus PeriodTransactionDealFeeOffset
Plus PeriodDirectorsFeeOffset
Plus PeriodMonitoringFeeOffset
Plus PeriodCapitalMarketsFeeOffset
Plus PeriodOrganizationCostFeeOffset
Plus PeriodPlacementFeeOffset
Plus PeriodOtherFeeOffset
(Periodic fees and expenses, subject to offset against fund management fees and expenses, that were credited to the benefit of the Fund's investors;  This amount may not necessarily equal the offset amount applied during the period, as the applied amount cannot typically exceed the total amount of total recognized, gross fund management fees and expenses during the period )</t>
        </r>
      </text>
    </comment>
    <comment ref="AR10" authorId="0" shapeId="0">
      <text>
        <r>
          <rPr>
            <sz val="10"/>
            <rFont val="Arial"/>
            <family val="2"/>
          </rPr>
          <t>PeriodUnappliedOffSetBeginningBalance
Plus PeriodRecognzedOffSetBeginningBalance
Less PeriodTotalOffsetsApplied
(Current period, ending balance for any fees and expenses, subject to offset against fund management fees and expenses, that have been recognized, but not yet credited to the benefit of the Fund's investors)</t>
        </r>
      </text>
    </comment>
    <comment ref="AS10" authorId="0" shapeId="0">
      <text>
        <r>
          <rPr>
            <sz val="10"/>
            <rFont val="Arial"/>
            <family val="2"/>
          </rPr>
          <t>PeriodManagementFeeExpenseGross
Plus PeriodManagementFeeExpenseRebate
Plus PeriodPartnershipExpenses
Plus PeriodTotalOffsetsApplied
(Periodic gross management fees and fund expenses, less any Fee Waiver and Total Offsets to Fees and Expenses (applied during the period))</t>
        </r>
      </text>
    </comment>
    <comment ref="AT10" authorId="0" shapeId="0">
      <text>
        <r>
          <rPr>
            <sz val="10"/>
            <rFont val="Arial"/>
            <family val="2"/>
          </rPr>
          <t>Any waiver of management fees in lieu of assuming the GP's commitment obligations to the Fund</t>
        </r>
      </text>
    </comment>
    <comment ref="AU10" authorId="0" shapeId="0">
      <text>
        <r>
          <rPr>
            <sz val="10"/>
            <rFont val="Arial"/>
            <family val="2"/>
          </rPr>
          <t>Interest income</t>
        </r>
      </text>
    </comment>
    <comment ref="AV10" authorId="0" shapeId="0">
      <text>
        <r>
          <rPr>
            <sz val="10"/>
            <rFont val="Arial"/>
            <family val="2"/>
          </rPr>
          <t>Divident income from investments</t>
        </r>
      </text>
    </comment>
    <comment ref="AW10" authorId="0" shapeId="0">
      <text>
        <r>
          <rPr>
            <sz val="10"/>
            <rFont val="Arial"/>
            <family val="2"/>
          </rPr>
          <t>Interest expense</t>
        </r>
      </text>
    </comment>
    <comment ref="AX10" authorId="0" shapeId="0">
      <text>
        <r>
          <rPr>
            <sz val="10"/>
            <rFont val="Arial"/>
            <family val="2"/>
          </rPr>
          <t>Other Income or Expense
Income is POSITIVE
Expense is NEGATIVE</t>
        </r>
      </text>
    </comment>
    <comment ref="AY10" authorId="0" shapeId="0">
      <text>
        <r>
          <rPr>
            <sz val="10"/>
            <rFont val="Arial"/>
            <family val="2"/>
          </rPr>
          <t>PeriodTotalManagementFeesPartnershipExpensesNetofOffsetsRebatesGrossofFeeWaiver
Plus PeriodFeeWaiver
Plus PeriodInterestIncome
PlusPeriodDividentIncome
Plus PeriodInterestExpense
Plus PeriodOtherIncomeExpense
(Total Net Operating Income  or Expense)
Income is POSITIVE
Expense is NEGATIVE</t>
        </r>
      </text>
    </comment>
    <comment ref="AZ10" authorId="0" shapeId="0">
      <text>
        <r>
          <rPr>
            <sz val="10"/>
            <rFont val="Arial"/>
            <family val="2"/>
          </rPr>
          <t>Fees and costs paid to the GP or Manager or Related Party, or to outside parties, for fundraising services; These fees are sometimes not an income statement line-item in a fund's financial records, but rather a direct reduction to partners' capital</t>
        </r>
      </text>
    </comment>
    <comment ref="BA10" authorId="0" shapeId="0">
      <text>
        <r>
          <rPr>
            <sz val="10"/>
            <rFont val="Arial"/>
            <family val="2"/>
          </rPr>
          <t>Gain is POSITIVE
Loss is NEGATIVE</t>
        </r>
      </text>
    </comment>
    <comment ref="BB10" authorId="0" shapeId="0">
      <text>
        <r>
          <rPr>
            <sz val="10"/>
            <rFont val="Arial"/>
            <family val="2"/>
          </rPr>
          <t>Gain is POSITIVE
Loss is NEGATIVE</t>
        </r>
      </text>
    </comment>
    <comment ref="BC10" authorId="0" shapeId="0">
      <text>
        <r>
          <rPr>
            <sz val="10"/>
            <rFont val="Arial"/>
            <family val="2"/>
          </rPr>
          <t>OpenNAV
Plus PeriodNetFlows
Plus PeriodTotalNetOperatingIncome
Plus PeriodPlacement fee
Plus PeriodNetRealisedGainLoss
Plus PeriodNetUnrealisedGainLoss
Includes provision for carry
Valuation greater than 0 is POSITIVE</t>
        </r>
      </text>
    </comment>
    <comment ref="BD10" authorId="0" shapeId="0">
      <text>
        <r>
          <rPr>
            <sz val="10"/>
            <rFont val="Arial"/>
            <family val="2"/>
          </rPr>
          <t>Prior period, ending balance for GP's or Manager's or 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
Payable is NEGATIVE
Receivable is POSITIVIE</t>
        </r>
      </text>
    </comment>
    <comment ref="BE10" authorId="0" shapeId="0">
      <text>
        <r>
          <rPr>
            <sz val="10"/>
            <rFont val="Arial"/>
            <family val="2"/>
          </rPr>
          <t>GP's or Managers' or Related Parties' share of any realized profits from an investment (also known as Carried Interest and GP Profit Share), less any returned Clawback; Balance only reflects Incentive Allocation collected by the GP or Related Parties, including amounts held in escrow 
Payment  is POSITIVE
Receipt is NEGATIVE</t>
        </r>
      </text>
    </comment>
    <comment ref="BF10" authorId="0" shapeId="0">
      <text>
        <r>
          <rPr>
            <sz val="10"/>
            <rFont val="Arial"/>
            <family val="2"/>
          </rPr>
          <t>Periodic change in GP's or Managers' or Related Parties' expected share of any unrealized profits that would be paid upon realization of all remaining investments, based on current valuations (also known as Carried Interest and GP Profit Share), less any potential Clawback obligation; Change also includes any uncollected profits from realized investments, if applicable</t>
        </r>
      </text>
    </comment>
    <comment ref="BG10" authorId="0" shapeId="0">
      <text>
        <r>
          <rPr>
            <sz val="10"/>
            <rFont val="Arial"/>
            <family val="2"/>
          </rPr>
          <t>Current period, ending balance for GP's or Manager's or 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
Sum of PeriodAccruedIncentiveAllocationBeginningBalance
Plus PeriodPaidIncentiveAllocation
Plus PeriodAccruedIncentiveAllocationChange
Payable is NEGATIVE
Receivable is POSITIVIE</t>
        </r>
      </text>
    </comment>
    <comment ref="BH10" authorId="0" shapeId="0">
      <text>
        <r>
          <rPr>
            <sz val="10"/>
            <rFont val="Arial"/>
            <family val="2"/>
          </rPr>
          <t>Ending NAV, Gross of Accrued Incentive Allocation
EndNAV
Less PeriodAccruedIncentiveAllocationEndingBalance</t>
        </r>
      </text>
    </comment>
    <comment ref="BI10" authorId="0" shapeId="0">
      <text>
        <r>
          <rPr>
            <sz val="10"/>
            <rFont val="Arial"/>
            <family val="2"/>
          </rPr>
          <t>Total Commitment</t>
        </r>
      </text>
    </comment>
    <comment ref="BJ10" authorId="0" shapeId="0">
      <text>
        <r>
          <rPr>
            <sz val="10"/>
            <rFont val="Arial"/>
            <family val="2"/>
          </rPr>
          <t>Total commitment 
less contributions 
plus recycleable amounts (per LPA)
(Typically this SHOULD be a POSITIVE number)</t>
        </r>
      </text>
    </comment>
    <comment ref="BK10" authorId="0" shapeId="0">
      <text>
        <r>
          <rPr>
            <sz val="10"/>
            <rFont val="Arial"/>
            <family val="2"/>
          </rPr>
          <t>Contributions inside commitment made in period</t>
        </r>
      </text>
    </comment>
    <comment ref="BL10" authorId="0" shapeId="0">
      <text>
        <r>
          <rPr>
            <sz val="10"/>
            <rFont val="Arial"/>
            <family val="2"/>
          </rPr>
          <t>Recallable distributions in period</t>
        </r>
      </text>
    </comment>
    <comment ref="BM10" authorId="0" shapeId="0">
      <text>
        <r>
          <rPr>
            <sz val="10"/>
            <rFont val="Arial"/>
            <family val="2"/>
          </rPr>
          <t>Commitment recallable that has expired during the period</t>
        </r>
      </text>
    </comment>
    <comment ref="BN10" authorId="0" shapeId="0">
      <text>
        <r>
          <rPr>
            <sz val="10"/>
            <rFont val="Arial"/>
            <family val="2"/>
          </rPr>
          <t>Other adjustments to unfunded other than contributions and recallable distributions. 
POSTIVE increases unfunded,
NEGATIVE decreases unfunded</t>
        </r>
      </text>
    </comment>
    <comment ref="BO10" authorId="0" shapeId="0">
      <text>
        <r>
          <rPr>
            <sz val="10"/>
            <rFont val="Arial"/>
            <family val="2"/>
          </rPr>
          <t>OpenUnfundedCommitment 
Less PeriodFundedCommitment 
Plus PeriodRecallableDistributions 
Less PeriodReleasedExpiredCommitment
Plus PeriodOtherUnfundedAdj
(Typically this SHOULD be a POSITIVE number)</t>
        </r>
      </text>
    </comment>
    <comment ref="BP10" authorId="0" shapeId="0">
      <text>
        <r>
          <rPr>
            <sz val="10"/>
            <rFont val="Arial"/>
            <family val="2"/>
          </rPr>
          <t>Add comment if needed on the UnfundedCommitment figure</t>
        </r>
      </text>
    </comment>
    <comment ref="BQ10" authorId="0" shapeId="0">
      <text>
        <r>
          <rPr>
            <sz val="10"/>
            <rFont val="Arial"/>
            <family val="2"/>
          </rPr>
          <t>Estimated period end balance for GP's or Managers' or Related Parties' share of any realized profits from investments (aka Carried Interest and GP Profit Share), less any Returned Clawback; Balance reflects all incentive allocation entitled to the GP or Related Parties (attributable to realizations), including amounts held in escrow and or not yet collected by the GP</t>
        </r>
      </text>
    </comment>
    <comment ref="BR10" authorId="0" shapeId="0">
      <text>
        <r>
          <rPr>
            <sz val="10"/>
            <rFont val="Arial"/>
            <family val="2"/>
          </rPr>
          <t>Period End balance for the portion of the GP's or Managers' or Related Parties' share of any realized profits from investments (aka Carried Interest and GP Profit Share) that has been collected, but is currently held in a third party account until certain milestones are met (per the Fund LPA)</t>
        </r>
      </text>
    </comment>
    <comment ref="BS10" authorId="0" shapeId="0">
      <text>
        <r>
          <rPr>
            <sz val="10"/>
            <rFont val="Arial"/>
            <family val="2"/>
          </rPr>
          <t>Excess Incentive Allocation paid to the GP or Manager or Related Parties, including amounts held in escrow, which has been returned to the Fund</t>
        </r>
      </text>
    </comment>
    <comment ref="BT10" authorId="0" shapeId="0">
      <text>
        <r>
          <rPr>
            <sz val="10"/>
            <rFont val="Arial"/>
            <family val="2"/>
          </rPr>
          <t>Any fees &amp; expenses rolled into the cost basis of the Fund's investments that are paid by the Fund's investors to non Related Parties</t>
        </r>
      </text>
    </comment>
    <comment ref="BU10" authorId="0" shapeId="0">
      <text>
        <r>
          <rPr>
            <sz val="10"/>
            <rFont val="Arial"/>
            <family val="2"/>
          </rPr>
          <t>Estimated portion of distributions that are attributed to the return of any fees and expenses paid; Typically returned by the GP before any Incentive Allocation is captured as part of the waterfall calculation</t>
        </r>
      </text>
    </comment>
    <comment ref="BV10" authorId="0" shapeId="0">
      <text>
        <r>
          <rPr>
            <sz val="10"/>
            <rFont val="Arial"/>
            <family val="2"/>
          </rPr>
          <t>Additional layer of fees and expenses and Incentive Allocation (incl. accruals) charged by the underlying funds held by the Fund of Funds; Excludes any fees and expenses and Incentive Allocation charged by the Fund of Funds (the 'parent' fund) that manages the underlying funds ('child' funds); Fields are linked to a supplemental domain (FeeTransparencyFoF); LP balances are estimates</t>
        </r>
      </text>
    </comment>
    <comment ref="BY10" authorId="0" shapeId="0">
      <text>
        <r>
          <rPr>
            <sz val="10"/>
            <rFont val="Arial"/>
            <family val="2"/>
          </rPr>
          <t>Beginning NAV Net of Incentive Allocation
Valuation greater than 0 is POSITIVE</t>
        </r>
      </text>
    </comment>
    <comment ref="BZ10" authorId="0" shapeId="0">
      <text>
        <r>
          <rPr>
            <sz val="10"/>
            <rFont val="Arial"/>
            <family val="2"/>
          </rPr>
          <t>Contributions  (Cash &amp; Non Cash inside and outside of commitment)
Includes any in kind transactions (e.g. stock distributions) and or "net zero" transactions (i.e. call and distribution for the exact same amount on the same date)</t>
        </r>
      </text>
    </comment>
    <comment ref="CA10" authorId="0" shapeId="0">
      <text>
        <r>
          <rPr>
            <sz val="10"/>
            <rFont val="Arial"/>
            <family val="2"/>
          </rPr>
          <t>Distributions (Cash and Non Cash (input positive values))
Includes any in kind transactions (e.g. stock distributions) and or "net zero" transactions (i.e. call and distribution for the exact same amount on the same date)</t>
        </r>
      </text>
    </comment>
    <comment ref="CB10" authorId="0" shapeId="0">
      <text>
        <r>
          <rPr>
            <sz val="10"/>
            <rFont val="Arial"/>
            <family val="2"/>
          </rPr>
          <t>PeriodPaidIn
Less PeriodDistributions</t>
        </r>
      </text>
    </comment>
    <comment ref="CC10" authorId="0" shapeId="0">
      <text>
        <r>
          <rPr>
            <sz val="10"/>
            <rFont val="Arial"/>
            <family val="2"/>
          </rPr>
          <t>Management fees gross of any offset, waivers, rebates to the fund
Paid is NEGATIVE
Refunded is POSITIVE</t>
        </r>
      </text>
    </comment>
    <comment ref="CD10" authorId="0" shapeId="0">
      <text>
        <r>
          <rPr>
            <sz val="10"/>
            <rFont val="Arial"/>
            <family val="2"/>
          </rPr>
          <t>Refund of any prior management fees to the Fund's investors</t>
        </r>
      </text>
    </comment>
    <comment ref="CE10" authorId="0" shapeId="0">
      <text>
        <r>
          <rPr>
            <sz val="10"/>
            <rFont val="Arial"/>
            <family val="2"/>
          </rPr>
          <t>All Partnership expenses .
Paid is NEGATIVE
Refunded is POSITIVE</t>
        </r>
      </text>
    </comment>
    <comment ref="CF10" authorId="0" shapeId="0">
      <text>
        <r>
          <rPr>
            <sz val="10"/>
            <rFont val="Arial"/>
            <family val="2"/>
          </rPr>
          <t>Expenses charged to the Fund for fund administration, including accounting, valuation services, filing fees and IT activities
Paid is NEGATIVE
Refunded is POSITIVE</t>
        </r>
      </text>
    </comment>
    <comment ref="CG10" authorId="0" shapeId="0">
      <text>
        <r>
          <rPr>
            <sz val="10"/>
            <rFont val="Arial"/>
            <family val="2"/>
          </rPr>
          <t>Expenses charged to the Fund for the audit of the Fund's financial records and for the preparation of any tax documents related to the Fund; Excludes any costs related to organizing the Fund, investment due diligence and fund administration expenses
Paid is NEGATIVE
Refunded is POSITIVE</t>
        </r>
      </text>
    </comment>
    <comment ref="CH10" authorId="0" shapeId="0">
      <text>
        <r>
          <rPr>
            <sz val="10"/>
            <rFont val="Arial"/>
            <family val="2"/>
          </rPr>
          <t>Expenses charged to the Fund for banking or finance services; Excludes fund administration expenses
Paid is NEGATIVE
Refunded is POSITIVE</t>
        </r>
      </text>
    </comment>
    <comment ref="CI10" authorId="0" shapeId="0">
      <text>
        <r>
          <rPr>
            <sz val="10"/>
            <rFont val="Arial"/>
            <family val="2"/>
          </rPr>
          <t>Expenses charged to the Fund for the registration of securities and other custody related activities; Excludes fund administration expenses
Paid is NEGATIVE
Refunded is POSITIVE</t>
        </r>
      </text>
    </comment>
    <comment ref="CJ10" authorId="0" shapeId="0">
      <text>
        <r>
          <rPr>
            <sz val="10"/>
            <rFont val="Arial"/>
            <family val="2"/>
          </rPr>
          <t>Expenses charged to the Fund to confirm all material assumptions in regards to potential investment opportunities; Includes all costs that can be clearly linked to the due diligence of specific investment opportunities including legal, travel and other costs; Includes both consummated and unconsummated deals; Exclude management fees and the costs of identifying and sourcing potential investment opportunities; Excludes fund administration expenses
Paid is NEGATIVE
Refunded is POSITIVE</t>
        </r>
      </text>
    </comment>
    <comment ref="CK10" authorId="0" shapeId="0">
      <text>
        <r>
          <rPr>
            <sz val="10"/>
            <rFont val="Arial"/>
            <family val="2"/>
          </rPr>
          <t>Expenses charged to the Fund for legal services on behalf of the Fund; Includes legal analysis to interpret or amend the Fund's LPA;  Excludes any legal costs associated with organizing or administering the fund or investment due diligence
Paid is NEGATIVE
Refunded is POSITIVE</t>
        </r>
      </text>
    </comment>
    <comment ref="CL10" authorId="0" shapeId="0">
      <text>
        <r>
          <rPr>
            <sz val="10"/>
            <rFont val="Arial"/>
            <family val="2"/>
          </rPr>
          <t>Expenses charged to the Fund for the establishment of the Fund, including any legal and audit costs; Excludes any fund administration expenses or Placement Fees
Paid is NEGATIVE
Refunded is POSITIVE</t>
        </r>
      </text>
    </comment>
    <comment ref="CM10" authorId="0" shapeId="0">
      <text>
        <r>
          <rPr>
            <sz val="10"/>
            <rFont val="Arial"/>
            <family val="2"/>
          </rPr>
          <t>Expenses charged to the Fund related to travel and entertainment on behalf of the Fund; May include travel related to LPAC meetings or unreimbursed portfolio company meetings; Excludes travel costs associated with due diligence
Paid is NEGATIVE
Refunded is POSITIVE</t>
        </r>
      </text>
    </comment>
    <comment ref="CN10" authorId="0" shapeId="0">
      <text>
        <r>
          <rPr>
            <sz val="10"/>
            <rFont val="Arial"/>
            <family val="2"/>
          </rPr>
          <t>Expenses charged to the Fund, not described elsewhere; May include insurance, partnership level taxes, and deal origination or monitoring expenses; May include fees paid to the Fund's directors and advisory committee members; 
Paid is NEGATIVE
Refunded is POSITIVE</t>
        </r>
      </text>
    </comment>
    <comment ref="CO10" authorId="0" shapeId="0">
      <text>
        <r>
          <rPr>
            <sz val="10"/>
            <rFont val="Arial"/>
            <family val="2"/>
          </rPr>
          <t>Total amount that recognized fund management fees and expenses were reduced by during the period, to the benefit of the Fund's investors, resulting from fees and expenses received by the GP or Manager or Related Party; Applied offset amount does not necessarily represent the total amount of recognized fees and expenses that were subject to offset during the period, as the applied amount typically cannot exceed the total recognized, gross fund management fees and expenses during the period</t>
        </r>
      </text>
    </comment>
    <comment ref="CP10" authorId="0" shapeId="0">
      <text>
        <r>
          <rPr>
            <sz val="10"/>
            <rFont val="Arial"/>
            <family val="2"/>
          </rPr>
          <t>Offset (gross of any unapplied balance) for any fees and costs paid to the GP or Manager or Related Party relating to consultancy services provided to portfolio companies; Advisory fees are provided through project based services with no ongoing monitoring style fees; Compensation is based on hourly or task based fees; Excludes services related to Transaction and Deal Fees</t>
        </r>
      </text>
    </comment>
    <comment ref="CQ10" authorId="0" shapeId="0">
      <text>
        <r>
          <rPr>
            <sz val="10"/>
            <rFont val="Arial"/>
            <family val="2"/>
          </rPr>
          <t>Advisory Fee Offset Percentage</t>
        </r>
      </text>
    </comment>
    <comment ref="CR10" authorId="0" shapeId="0">
      <text>
        <r>
          <rPr>
            <sz val="10"/>
            <rFont val="Arial"/>
            <family val="2"/>
          </rPr>
          <t>Offset for any termination fees and costs received from counterparties of the Fund's unconsummated deals; Typically netted (subject to the Fund's LPA) against any unreimbursed termination fees and costs paid to counterparties; Amount is gross of any unapplied balances during the period</t>
        </r>
      </text>
    </comment>
    <comment ref="CS10" authorId="0" shapeId="0">
      <text>
        <r>
          <rPr>
            <sz val="10"/>
            <rFont val="Arial"/>
            <family val="2"/>
          </rPr>
          <t>Broken Deal Fee Offset Percentage</t>
        </r>
      </text>
    </comment>
    <comment ref="CT10" authorId="0" shapeId="0">
      <text>
        <r>
          <rPr>
            <sz val="10"/>
            <rFont val="Arial"/>
            <family val="2"/>
          </rPr>
          <t>Offset (gross of any unapplied balance) for any fees and costs paid to the GP or Manager or Related Party regarding the purchase and sale of investments (excl. Broken Deal Fees); Include fees and exp. related to any bolt-on acquisitions for the portfolio company</t>
        </r>
      </text>
    </comment>
    <comment ref="CU10" authorId="0" shapeId="0">
      <text>
        <r>
          <rPr>
            <sz val="10"/>
            <rFont val="Arial"/>
            <family val="2"/>
          </rPr>
          <t>Transaction and Deal Fee Offset Percentage</t>
        </r>
      </text>
    </comment>
    <comment ref="CV10" authorId="0" shapeId="0">
      <text>
        <r>
          <rPr>
            <sz val="10"/>
            <rFont val="Arial"/>
            <family val="2"/>
          </rPr>
          <t>Offset (gross of any unapplied balance) for any fees paid to the GP or Manager or Related Party (including any fees paid directly to individuals) for their role on a portfolio company's board of directors; Includes any non cash compensation (e.g. stock)</t>
        </r>
      </text>
    </comment>
    <comment ref="CW10" authorId="0" shapeId="0">
      <text>
        <r>
          <rPr>
            <sz val="10"/>
            <rFont val="Arial"/>
            <family val="2"/>
          </rPr>
          <t>Directors Fee Offset Percentage</t>
        </r>
      </text>
    </comment>
    <comment ref="CX10" authorId="0" shapeId="0">
      <text>
        <r>
          <rPr>
            <sz val="10"/>
            <rFont val="Arial"/>
            <family val="2"/>
          </rPr>
          <t>Offset (gross of any unapplied balance) for any fees, including accelerated monitoring fees, paid to the GP or Manager or Related Party as part of an agreement between the portfolio company and the GP or Manager or Related Party over a finite or indefinite period; Monitoring fees are identified as ongoing management services provided to portfolio companies, based on annually established fees as opposed to hourly or task based fees</t>
        </r>
      </text>
    </comment>
    <comment ref="CY10" authorId="0" shapeId="0">
      <text>
        <r>
          <rPr>
            <sz val="10"/>
            <rFont val="Arial"/>
            <family val="2"/>
          </rPr>
          <t>Monitoring Fee Offset Percentage</t>
        </r>
      </text>
    </comment>
    <comment ref="CZ10" authorId="0" shapeId="0">
      <text>
        <r>
          <rPr>
            <sz val="10"/>
            <rFont val="Arial"/>
            <family val="2"/>
          </rPr>
          <t>Offset (gross of any unapplied balance) for any fees and costs paid to the GP or Manager or Related Party for their role in securing financing for a company; Excludes any Transaction and Deal Fees</t>
        </r>
      </text>
    </comment>
    <comment ref="DA10" authorId="0" shapeId="0">
      <text>
        <r>
          <rPr>
            <sz val="10"/>
            <rFont val="Arial"/>
            <family val="2"/>
          </rPr>
          <t>Capital Markets Fee Offset Percentage</t>
        </r>
      </text>
    </comment>
    <comment ref="DB10" authorId="0" shapeId="0">
      <text>
        <r>
          <rPr>
            <sz val="10"/>
            <rFont val="Arial"/>
            <family val="2"/>
          </rPr>
          <t>Offset (gross of any unapplied balance) for any costs related to the establishment of the Fund; Typically, LP offsets are provided for amounts in excess of a predetermined value; Exclude any offsets for Placement Fees</t>
        </r>
      </text>
    </comment>
    <comment ref="DC10" authorId="0" shapeId="0">
      <text>
        <r>
          <rPr>
            <sz val="10"/>
            <rFont val="Arial"/>
            <family val="2"/>
          </rPr>
          <t>Organization Cost Offset Percentage</t>
        </r>
      </text>
    </comment>
    <comment ref="DD10" authorId="0" shapeId="0">
      <text>
        <r>
          <rPr>
            <sz val="10"/>
            <rFont val="Arial"/>
            <family val="2"/>
          </rPr>
          <t>Offset (gross of any unapplied balance) for fees and costs paid to the GP or Manager or Related Parties, or paid to outside parties, for fundraising services</t>
        </r>
      </text>
    </comment>
    <comment ref="DE10" authorId="0" shapeId="0">
      <text>
        <r>
          <rPr>
            <sz val="10"/>
            <rFont val="Arial"/>
            <family val="2"/>
          </rPr>
          <t>Placement Fee Offset Percentage</t>
        </r>
      </text>
    </comment>
    <comment ref="DF10" authorId="0" shapeId="0">
      <text>
        <r>
          <rPr>
            <sz val="10"/>
            <rFont val="Arial"/>
            <family val="2"/>
          </rPr>
          <t>Offset (gross of any unapplied balance) for any remaining fees and costs paid to the GP or Manager or Related Party, subject to LP offset, not listed elsewhere</t>
        </r>
      </text>
    </comment>
    <comment ref="DG10" authorId="0" shapeId="0">
      <text>
        <r>
          <rPr>
            <sz val="10"/>
            <rFont val="Arial"/>
            <family val="2"/>
          </rPr>
          <t>Other Offset Percentage</t>
        </r>
      </text>
    </comment>
    <comment ref="DH10" authorId="0" shapeId="0">
      <text>
        <r>
          <rPr>
            <sz val="10"/>
            <rFont val="Arial"/>
            <family val="2"/>
          </rPr>
          <t>Prior period, ending balance for any fees and expenses, subject to offset against fund management fees and expenses, that have been recognized, but not yet credited to the benefit of the Fund's investors</t>
        </r>
      </text>
    </comment>
    <comment ref="DI10" authorId="0" shapeId="0">
      <text>
        <r>
          <rPr>
            <sz val="10"/>
            <rFont val="Arial"/>
            <family val="2"/>
          </rPr>
          <t>PeriodAdvisoryFeeOffset
Plus PeriodBrokenDealFeeOffset
Plus PeriodTransactionDealFeeOffset
Plus PeriodDirectorsFeeOffset
Plus PeriodMonitoringFeeOffset
Plus PeriodCapitalMarketsFeeOffset
Plus PeriodOrganizationCostFeeOffset
Plus PeriodPlacementFeeOffset
Plus PeriodOtherFeeOffset
(Periodic fees and expenses, subject to offset against fund management fees and expenses, that were credited to the benefit of the Fund's investors;  This amount may not necessarily equal the offset amount applied during the period, as the applied amount cannot typically exceed the total amount of total recognized, gross fund management fees and expenses during the period )</t>
        </r>
      </text>
    </comment>
    <comment ref="DJ10" authorId="0" shapeId="0">
      <text>
        <r>
          <rPr>
            <sz val="10"/>
            <rFont val="Arial"/>
            <family val="2"/>
          </rPr>
          <t>PeriodUnappliedOffSetBeginningBalance
Plus PeriodRecognzedOffSetBeginningBalance
Less PeriodTotalOffsetsApplied
(Current period, ending balance for any fees and expenses, subject to offset against fund management fees and expenses, that have been recognized, but not yet credited to the benefit of the Fund's investors)</t>
        </r>
      </text>
    </comment>
    <comment ref="DK10" authorId="0" shapeId="0">
      <text>
        <r>
          <rPr>
            <sz val="10"/>
            <rFont val="Arial"/>
            <family val="2"/>
          </rPr>
          <t>PeriodManagementFeeExpenseGross
Plus PeriodManagementFeeExpenseRebate
Plus PeriodPartnershipExpenses
Plus PeriodTotalOffsetsApplied
(Periodic gross management fees and fund expenses, less any Fee Waiver and Total Offsets to Fees and Expenses (applied during the period))</t>
        </r>
      </text>
    </comment>
    <comment ref="DL10" authorId="0" shapeId="0">
      <text>
        <r>
          <rPr>
            <sz val="10"/>
            <rFont val="Arial"/>
            <family val="2"/>
          </rPr>
          <t>Any waiver of management fees in lieu of assuming the GP's commitment obligations to the Fund</t>
        </r>
      </text>
    </comment>
    <comment ref="DM10" authorId="0" shapeId="0">
      <text>
        <r>
          <rPr>
            <sz val="10"/>
            <rFont val="Arial"/>
            <family val="2"/>
          </rPr>
          <t>Interest income</t>
        </r>
      </text>
    </comment>
    <comment ref="DN10" authorId="0" shapeId="0">
      <text>
        <r>
          <rPr>
            <sz val="10"/>
            <rFont val="Arial"/>
            <family val="2"/>
          </rPr>
          <t>Divident income from investments</t>
        </r>
      </text>
    </comment>
    <comment ref="DO10" authorId="0" shapeId="0">
      <text>
        <r>
          <rPr>
            <sz val="10"/>
            <rFont val="Arial"/>
            <family val="2"/>
          </rPr>
          <t>Interest expense</t>
        </r>
      </text>
    </comment>
    <comment ref="DP10" authorId="0" shapeId="0">
      <text>
        <r>
          <rPr>
            <sz val="10"/>
            <rFont val="Arial"/>
            <family val="2"/>
          </rPr>
          <t>Other Income or Expense
Income is POSITIVE
Expense is NEGATIVE</t>
        </r>
      </text>
    </comment>
    <comment ref="DQ10" authorId="0" shapeId="0">
      <text>
        <r>
          <rPr>
            <sz val="10"/>
            <rFont val="Arial"/>
            <family val="2"/>
          </rPr>
          <t>PeriodTotalManagementFeesPartnershipExpensesNetofOffsetsRebatesGrossofFeeWaiver
Plus PeriodFeeWaiver
Plus PeriodInterestIncome
PlusPeriodDividentIncome
Plus PeriodInterestExpense
Plus PeriodOtherIncomeExpense
(Total Net Operating Income or Expense)
Income is POSITIVE
Expense is NEGATIVE</t>
        </r>
      </text>
    </comment>
    <comment ref="DR10" authorId="0" shapeId="0">
      <text>
        <r>
          <rPr>
            <sz val="10"/>
            <rFont val="Arial"/>
            <family val="2"/>
          </rPr>
          <t>Fees and costs paid to the GP or Manager or Related Party, or to outside parties, for fundraising services; These fees are sometimes not an income statement line-item in a fund's financial records, but rather a direct reduction to partners' capital</t>
        </r>
      </text>
    </comment>
    <comment ref="DS10" authorId="0" shapeId="0">
      <text>
        <r>
          <rPr>
            <sz val="10"/>
            <rFont val="Arial"/>
            <family val="2"/>
          </rPr>
          <t>Gain is POSITIVE
Loss is NEGATIVE</t>
        </r>
      </text>
    </comment>
    <comment ref="DT10" authorId="0" shapeId="0">
      <text>
        <r>
          <rPr>
            <sz val="10"/>
            <rFont val="Arial"/>
            <family val="2"/>
          </rPr>
          <t>Gain is POSITIVE
Loss is NEGATIVE</t>
        </r>
      </text>
    </comment>
    <comment ref="DU10" authorId="0" shapeId="0">
      <text>
        <r>
          <rPr>
            <sz val="10"/>
            <rFont val="Arial"/>
            <family val="2"/>
          </rPr>
          <t>OpenNAV
Plus PeriodNetFlows
Plus PeriodTotalNetOperatingIncome
Plus PeriodPlacementFee
Plus PeriodNetRealisedGainLoss
Plus PeriodNetUnrealisedGainLoss
Includes provision for carry
Valuation greater than 0 is POSITIVE</t>
        </r>
      </text>
    </comment>
    <comment ref="DV10" authorId="0" shapeId="0">
      <text>
        <r>
          <rPr>
            <sz val="10"/>
            <rFont val="Arial"/>
            <family val="2"/>
          </rPr>
          <t>Prior period, ending balance for GP's or Manager's or 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
Payable is NEGATIVE
Receivable is POSITIVIE</t>
        </r>
      </text>
    </comment>
    <comment ref="DW10" authorId="0" shapeId="0">
      <text>
        <r>
          <rPr>
            <sz val="10"/>
            <rFont val="Arial"/>
            <family val="2"/>
          </rPr>
          <t>GP's or Managers' or Related Parties' share of any realized profits from an investment (also known as Carried Interest and GP Profit Share), less any returned Clawback; Balance only reflects Incentive Allocation collected by the GP or Related Parties, including amounts held in escrow 
Payment  is POSITIVE
Receipt is NEGATIVE</t>
        </r>
      </text>
    </comment>
    <comment ref="DX10" authorId="0" shapeId="0">
      <text>
        <r>
          <rPr>
            <sz val="10"/>
            <rFont val="Arial"/>
            <family val="2"/>
          </rPr>
          <t>Periodic change in GP's or Managers' or Related Parties' expected share of any unrealized profits that would be paid upon realization of all remaining investments, based on current valuations (also known as Carried Interest and GP Profit Share), less any potential Clawback obligation; Change also includes any uncollected profits from realized investments, if applicable</t>
        </r>
      </text>
    </comment>
    <comment ref="DY10" authorId="0" shapeId="0">
      <text>
        <r>
          <rPr>
            <sz val="10"/>
            <rFont val="Arial"/>
            <family val="2"/>
          </rPr>
          <t>Current period, ending balance for GP's or Manager's or 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
Sum of PeriodAccruedIncentiveAllocationBeginningBalance
Plus PeriodPaidIncentiveAllocation
Plus PeriodAccruedIncentiveAllocationChange
Payable is NEGATIVE
Receivable is POSITIVIE</t>
        </r>
      </text>
    </comment>
    <comment ref="DZ10" authorId="0" shapeId="0">
      <text>
        <r>
          <rPr>
            <sz val="10"/>
            <rFont val="Arial"/>
            <family val="2"/>
          </rPr>
          <t>Ending NAV, Gross of Accrued Incentive Allocation
EndNAV
Less PeriodAccruedIncentiveAllocationEndingBalance</t>
        </r>
      </text>
    </comment>
    <comment ref="EA10" authorId="0" shapeId="0">
      <text>
        <r>
          <rPr>
            <sz val="10"/>
            <rFont val="Arial"/>
            <family val="2"/>
          </rPr>
          <t>Total Commitment</t>
        </r>
      </text>
    </comment>
    <comment ref="EB10" authorId="0" shapeId="0">
      <text>
        <r>
          <rPr>
            <sz val="10"/>
            <rFont val="Arial"/>
            <family val="2"/>
          </rPr>
          <t>Total commitment 
Less contributions 
Plus recycleable amounts (per LPA)
(Typically this SHOULD be a POSITIVE number)</t>
        </r>
      </text>
    </comment>
    <comment ref="EC10" authorId="0" shapeId="0">
      <text>
        <r>
          <rPr>
            <sz val="10"/>
            <rFont val="Arial"/>
            <family val="2"/>
          </rPr>
          <t>Contributions inside commitment made in period</t>
        </r>
      </text>
    </comment>
    <comment ref="ED10" authorId="0" shapeId="0">
      <text>
        <r>
          <rPr>
            <sz val="10"/>
            <rFont val="Arial"/>
            <family val="2"/>
          </rPr>
          <t>Recallable distributions in period</t>
        </r>
      </text>
    </comment>
    <comment ref="EE10" authorId="0" shapeId="0">
      <text>
        <r>
          <rPr>
            <sz val="10"/>
            <rFont val="Arial"/>
            <family val="2"/>
          </rPr>
          <t>Commitment recallable that has expired during the period</t>
        </r>
      </text>
    </comment>
    <comment ref="EF10" authorId="0" shapeId="0">
      <text>
        <r>
          <rPr>
            <sz val="10"/>
            <rFont val="Arial"/>
            <family val="2"/>
          </rPr>
          <t>Other adjustments to unfunded other than contributions and recallable distributions. 
POSITIVE increases unfunded,
NEGATIVE decreases unfunded</t>
        </r>
      </text>
    </comment>
    <comment ref="EG10" authorId="0" shapeId="0">
      <text>
        <r>
          <rPr>
            <sz val="10"/>
            <rFont val="Arial"/>
            <family val="2"/>
          </rPr>
          <t>OpenUnfundedCommitment 
Less PeriodFundedCommitment 
Plus PeriodRecallableDistributions 
Less PeriodReleasedExpiredCommitment
Plus PeriodOtherUnfundedAdj
(Typically this SHOULD be a POSITIVE number)</t>
        </r>
      </text>
    </comment>
    <comment ref="EH10" authorId="0" shapeId="0">
      <text>
        <r>
          <rPr>
            <sz val="10"/>
            <rFont val="Arial"/>
            <family val="2"/>
          </rPr>
          <t>Add comment if needed on the UnfundedCommitment figure</t>
        </r>
      </text>
    </comment>
    <comment ref="EI10" authorId="0" shapeId="0">
      <text>
        <r>
          <rPr>
            <sz val="10"/>
            <rFont val="Arial"/>
            <family val="2"/>
          </rPr>
          <t>Estimated period end balance for GP's or Managers' or Related Parties' share of any realized profits from investments (aka Carried Interest and GP Profit Share), less any Returned Clawback; Balance reflects all incentive allocation entitled to the GP or Related Parties (attributable to realizations), including amounts held in escrow and or not yet collected by the GP</t>
        </r>
      </text>
    </comment>
    <comment ref="EJ10" authorId="0" shapeId="0">
      <text>
        <r>
          <rPr>
            <sz val="10"/>
            <rFont val="Arial"/>
            <family val="2"/>
          </rPr>
          <t>Period End balance for the portion of the GP's or Managers' or Related Parties' share of any realized profits from investments (aka Carried Interest and GP Profit Share) that has been collected, but is currently held in a third party account until certain milestones are met (per the Fund LPA)</t>
        </r>
      </text>
    </comment>
    <comment ref="EK10" authorId="0" shapeId="0">
      <text>
        <r>
          <rPr>
            <sz val="10"/>
            <rFont val="Arial"/>
            <family val="2"/>
          </rPr>
          <t>Excess Incentive Allocation paid to the GP or Manager or Related Parties, including amounts held in escrow, which has been returned to the Fund</t>
        </r>
      </text>
    </comment>
    <comment ref="EL10" authorId="0" shapeId="0">
      <text>
        <r>
          <rPr>
            <sz val="10"/>
            <rFont val="Arial"/>
            <family val="2"/>
          </rPr>
          <t>Any fees and expenses rolled into the cost basis of the Fund's investments that are paid by the Fund's investors to non Related Parties</t>
        </r>
      </text>
    </comment>
    <comment ref="EM10" authorId="0" shapeId="0">
      <text>
        <r>
          <rPr>
            <sz val="10"/>
            <rFont val="Arial"/>
            <family val="2"/>
          </rPr>
          <t>Estimated portion of distributions that are attributed to the return of any fees and expenses paid; Typically returned by the GP before any Incentive Allocation is captured as part of the waterfall calculation</t>
        </r>
      </text>
    </comment>
    <comment ref="EN10" authorId="0" shapeId="0">
      <text>
        <r>
          <rPr>
            <sz val="10"/>
            <rFont val="Arial"/>
            <family val="2"/>
          </rPr>
          <t>Additional layer of fees and expenses and Incentive Allocation (incl. accruals) charged by the underlying funds held by the Fund of Funds; Excludes any fees and expenses and Incentive Allocation charged by the Fund of Funds (the 'parent' fund) that manages the underlying funds ('child' funds); Fields are linked to a supplemental domain (FeeTransparencyFoF); LP balances are estimates</t>
        </r>
      </text>
    </comment>
    <comment ref="EQ10" authorId="0" shapeId="0">
      <text>
        <r>
          <rPr>
            <sz val="10"/>
            <rFont val="Arial"/>
            <family val="2"/>
          </rPr>
          <t>Beginning NAV Net of Incentive Allocation
Valuation greater than 0 is POSITIVE</t>
        </r>
      </text>
    </comment>
    <comment ref="ER10" authorId="0" shapeId="0">
      <text>
        <r>
          <rPr>
            <sz val="10"/>
            <rFont val="Arial"/>
            <family val="2"/>
          </rPr>
          <t>Contributions  (Cash &amp; Non Cash inside and outside of commitment)
Includes any in kind transactions (e.g. stock distributions) and  or "net zero" transactions (i.e. call and distribution for the exact same amount on the same date)</t>
        </r>
      </text>
    </comment>
    <comment ref="ES10" authorId="0" shapeId="0">
      <text>
        <r>
          <rPr>
            <sz val="10"/>
            <rFont val="Arial"/>
            <family val="2"/>
          </rPr>
          <t>Distributions (Cash and Non Cash (input positive values))
Includes any in kind transactions (e.g. stock distributions) and or "net zero" transactions (i.e. call and distribution for the exact same amount on the same date)</t>
        </r>
      </text>
    </comment>
    <comment ref="ET10" authorId="0" shapeId="0">
      <text>
        <r>
          <rPr>
            <sz val="10"/>
            <rFont val="Arial"/>
            <family val="2"/>
          </rPr>
          <t>PeriodPaidIn
lESS PeriodDistributions</t>
        </r>
      </text>
    </comment>
    <comment ref="EU10" authorId="0" shapeId="0">
      <text>
        <r>
          <rPr>
            <sz val="10"/>
            <rFont val="Arial"/>
            <family val="2"/>
          </rPr>
          <t>Management fees gross of any offset, waivers, rebates to the fund
Paid is NEGATIVE
Refunded is POSITIVE</t>
        </r>
      </text>
    </comment>
    <comment ref="EV10" authorId="0" shapeId="0">
      <text>
        <r>
          <rPr>
            <sz val="10"/>
            <rFont val="Arial"/>
            <family val="2"/>
          </rPr>
          <t>Refund of any prior management fees to the Fund's investors</t>
        </r>
      </text>
    </comment>
    <comment ref="EW10" authorId="0" shapeId="0">
      <text>
        <r>
          <rPr>
            <sz val="10"/>
            <rFont val="Arial"/>
            <family val="2"/>
          </rPr>
          <t>All Partnership expenses .
Paid is NEGATIVE
Refunded is POSITIVE</t>
        </r>
      </text>
    </comment>
    <comment ref="EX10" authorId="0" shapeId="0">
      <text>
        <r>
          <rPr>
            <sz val="10"/>
            <rFont val="Arial"/>
            <family val="2"/>
          </rPr>
          <t>Expenses charged to the Fund for fund administration, including accounting, valuation services, filing fees and IT activities
Paid is NEGATIVE
Refunded is POSITIVE</t>
        </r>
      </text>
    </comment>
    <comment ref="EY10" authorId="0" shapeId="0">
      <text>
        <r>
          <rPr>
            <sz val="10"/>
            <rFont val="Arial"/>
            <family val="2"/>
          </rPr>
          <t>Expenses charged to the Fund for the audit of the Fund's financial records and for the preparation of any tax documents related to the Fund; Excludes any costs related to organizing the Fund, investment due diligence and fund administration expenses
Paid is NEGATIVE
Refunded is POSITIVE</t>
        </r>
      </text>
    </comment>
    <comment ref="EZ10" authorId="0" shapeId="0">
      <text>
        <r>
          <rPr>
            <sz val="10"/>
            <rFont val="Arial"/>
            <family val="2"/>
          </rPr>
          <t>Expenses charged to the Fund for banking or finance services; Excludes fund administration expenses
Paid is NEGATIVE
Refunded is POSITIVE</t>
        </r>
      </text>
    </comment>
    <comment ref="FA10" authorId="0" shapeId="0">
      <text>
        <r>
          <rPr>
            <sz val="10"/>
            <rFont val="Arial"/>
            <family val="2"/>
          </rPr>
          <t>Expenses charged to the Fund for the registration of securities and other custody related activities; Excludes fund administration expenses
Paid is NEGATIVE
Refunded is POSITIVE</t>
        </r>
      </text>
    </comment>
    <comment ref="FB10" authorId="0" shapeId="0">
      <text>
        <r>
          <rPr>
            <sz val="10"/>
            <rFont val="Arial"/>
            <family val="2"/>
          </rPr>
          <t>Expenses charged to the Fund to confirm all material assumptions in regards to potential investment opportunities; Includes all costs that can be clearly linked to the due diligence of specific investment opportunities including legal, travel and other costs; Includes both consummated and unconsummated deals; Exclude management fees and the costs of identifying and sourcing potential investment opportunities; Excludes fund administration expenses
Paid is NEGATIVE
Refunded is POSITIVE</t>
        </r>
      </text>
    </comment>
    <comment ref="FC10" authorId="0" shapeId="0">
      <text>
        <r>
          <rPr>
            <sz val="10"/>
            <rFont val="Arial"/>
            <family val="2"/>
          </rPr>
          <t>Expenses charged to the Fund for legal services on behalf of the Fund; Includes legal analysis to interpret or amend the Fund's LPA;  Excludes any legal costs associated with organizing or administering the fund or investment due diligence
Paid is NEGATIVE
Refunded is POSITIVE</t>
        </r>
      </text>
    </comment>
    <comment ref="FD10" authorId="0" shapeId="0">
      <text>
        <r>
          <rPr>
            <sz val="10"/>
            <rFont val="Arial"/>
            <family val="2"/>
          </rPr>
          <t>Expenses charged to the Fund for the establishment of the Fund, including any legal and audit costs; Excludes any fund administration expenses or Placement Fees
Paid is NEGATIVE
Refunded is POSITIVE</t>
        </r>
      </text>
    </comment>
    <comment ref="FE10" authorId="0" shapeId="0">
      <text>
        <r>
          <rPr>
            <sz val="10"/>
            <rFont val="Arial"/>
            <family val="2"/>
          </rPr>
          <t>Expenses charged to the Fund related to travel and entertainment on behalf of the Fund; May include travel related to LPAC meetings or unreimbursed portfolio company meetings; Excludes travel costs associated with due diligence
Paid is NEGATIVE
Refunded is POSITIVE</t>
        </r>
      </text>
    </comment>
    <comment ref="FF10" authorId="0" shapeId="0">
      <text>
        <r>
          <rPr>
            <sz val="10"/>
            <rFont val="Arial"/>
            <family val="2"/>
          </rPr>
          <t>Expenses charged to the Fund, not described elsewhere; May include insurance, partnership level taxes, and deal origination or monitoring expenses; May include fees paid to the Fund's directors and advisory committee members; 
Paid is NEGATIVE
Refunded is POSITIVE</t>
        </r>
      </text>
    </comment>
    <comment ref="FG10" authorId="0" shapeId="0">
      <text>
        <r>
          <rPr>
            <sz val="10"/>
            <rFont val="Arial"/>
            <family val="2"/>
          </rPr>
          <t>Explanations for any YTD amounts included in this field must be footnoted in this field</t>
        </r>
      </text>
    </comment>
    <comment ref="FH10" authorId="0" shapeId="0">
      <text>
        <r>
          <rPr>
            <sz val="10"/>
            <rFont val="Arial"/>
            <family val="2"/>
          </rPr>
          <t>Total amount that recognized fund management fees and expenses were reduced by during the period, to the benefit of the Fund's investors, resulting from fees and expenses received by the GP or Manager or Related Party; Applied offset amount does not necessarily represent the total amount of recognized fees and expenses that were subject to offset during the period, as the applied amount typically cannot exceed the total recognized, gross fund management fees and expenses during the period</t>
        </r>
      </text>
    </comment>
    <comment ref="FI10" authorId="0" shapeId="0">
      <text>
        <r>
          <rPr>
            <sz val="10"/>
            <rFont val="Arial"/>
            <family val="2"/>
          </rPr>
          <t>Offset (gross of any unapplied balance) for any fees and costs paid to the GP or Manager or Related Party relating to consultancy services provided to portfolio companies; Advisory fees are provided through project-based services with no ongoing monitoring style fees; Compensation is based on hourly or task based fees; Excludes services related to Transaction and  Deal Fees</t>
        </r>
      </text>
    </comment>
    <comment ref="FJ10" authorId="0" shapeId="0">
      <text>
        <r>
          <rPr>
            <sz val="10"/>
            <rFont val="Arial"/>
            <family val="2"/>
          </rPr>
          <t>Advisory Fee Offset Percentage</t>
        </r>
      </text>
    </comment>
    <comment ref="FK10" authorId="0" shapeId="0">
      <text>
        <r>
          <rPr>
            <sz val="10"/>
            <rFont val="Arial"/>
            <family val="2"/>
          </rPr>
          <t>Offset for any termination fees and costs received from counterparties of the Fund's unconsummated deals; Typically netted (subject to the Fund's LPA) against any unreimbursed termination fees and costs paid to counterparties; Amount is gross of any unapplied balances during the period</t>
        </r>
      </text>
    </comment>
    <comment ref="FL10" authorId="0" shapeId="0">
      <text>
        <r>
          <rPr>
            <sz val="10"/>
            <rFont val="Arial"/>
            <family val="2"/>
          </rPr>
          <t>Broken Deal Fee Offset Percentage</t>
        </r>
      </text>
    </comment>
    <comment ref="FM10" authorId="0" shapeId="0">
      <text>
        <r>
          <rPr>
            <sz val="10"/>
            <rFont val="Arial"/>
            <family val="2"/>
          </rPr>
          <t>Offset (gross of any unapplied balance) for any fees and costs paid to the GP or Manager or Related Party regarding the purchase and sale of investments (excl. Broken Deal Fees); Include fees and exp. related to any bolt-on acquisitions for the portfolio company</t>
        </r>
      </text>
    </comment>
    <comment ref="FN10" authorId="0" shapeId="0">
      <text>
        <r>
          <rPr>
            <sz val="10"/>
            <rFont val="Arial"/>
            <family val="2"/>
          </rPr>
          <t>Transaction and Deal Fee Offset Percentage</t>
        </r>
      </text>
    </comment>
    <comment ref="FO10" authorId="0" shapeId="0">
      <text>
        <r>
          <rPr>
            <sz val="10"/>
            <rFont val="Arial"/>
            <family val="2"/>
          </rPr>
          <t>Offset (gross of any unapplied balance) for any fees paid to the GP or Manager or Related Party (including any fees paid directly to individuals) for their role on a portfolio company's board of directors; Includes any non cash compensation (e.g. stock)</t>
        </r>
      </text>
    </comment>
    <comment ref="FP10" authorId="0" shapeId="0">
      <text>
        <r>
          <rPr>
            <sz val="10"/>
            <rFont val="Arial"/>
            <family val="2"/>
          </rPr>
          <t>Directors Fee Offset Percentage</t>
        </r>
      </text>
    </comment>
    <comment ref="FQ10" authorId="0" shapeId="0">
      <text>
        <r>
          <rPr>
            <sz val="10"/>
            <rFont val="Arial"/>
            <family val="2"/>
          </rPr>
          <t>Offset (gross of any unapplied balance) for any fees, including accelerated monitoring fees, paid to the GP or Manager or Related Party as part of an agreement between the portfolio company and the GP or Manager or Related Party over a finite or indefinite period; Monitoring fees are identified as ongoing management services provided to portfolio companies, based on annually established fees as opposed to hourly or task based fees</t>
        </r>
      </text>
    </comment>
    <comment ref="FR10" authorId="0" shapeId="0">
      <text>
        <r>
          <rPr>
            <sz val="10"/>
            <rFont val="Arial"/>
            <family val="2"/>
          </rPr>
          <t>Monitoring Fee Offset Percentage</t>
        </r>
      </text>
    </comment>
    <comment ref="FS10" authorId="0" shapeId="0">
      <text>
        <r>
          <rPr>
            <sz val="10"/>
            <rFont val="Arial"/>
            <family val="2"/>
          </rPr>
          <t>Offset (gross of any unapplied balance) for any fees and costs paid to the GP or Manager or Related Party for their role in securing financing for a company; Excludes any Transaction and Deal Fees</t>
        </r>
      </text>
    </comment>
    <comment ref="FT10" authorId="0" shapeId="0">
      <text>
        <r>
          <rPr>
            <sz val="10"/>
            <rFont val="Arial"/>
            <family val="2"/>
          </rPr>
          <t>Capital Markets Fee Offset Percentage</t>
        </r>
      </text>
    </comment>
    <comment ref="FU10" authorId="0" shapeId="0">
      <text>
        <r>
          <rPr>
            <sz val="10"/>
            <rFont val="Arial"/>
            <family val="2"/>
          </rPr>
          <t>Offset (gross of any unapplied balance) for any costs related to the establishment of the Fund; Typically, LP offsets are provided for amounts in excess of a predetermined value; Exclude any offsets for Placement Fees</t>
        </r>
      </text>
    </comment>
    <comment ref="FV10" authorId="0" shapeId="0">
      <text>
        <r>
          <rPr>
            <sz val="10"/>
            <rFont val="Arial"/>
            <family val="2"/>
          </rPr>
          <t>Organization Cost Offset Percentage</t>
        </r>
      </text>
    </comment>
    <comment ref="FW10" authorId="0" shapeId="0">
      <text>
        <r>
          <rPr>
            <sz val="10"/>
            <rFont val="Arial"/>
            <family val="2"/>
          </rPr>
          <t>Offset (gross of any unapplied balance) for fees and costs paid to the GP or Manager or Related Parties, or paid to outside parties, for fundraising services</t>
        </r>
      </text>
    </comment>
    <comment ref="FX10" authorId="0" shapeId="0">
      <text>
        <r>
          <rPr>
            <sz val="10"/>
            <rFont val="Arial"/>
            <family val="2"/>
          </rPr>
          <t>Placement Fee Offset Percentage</t>
        </r>
      </text>
    </comment>
    <comment ref="FY10" authorId="0" shapeId="0">
      <text>
        <r>
          <rPr>
            <sz val="10"/>
            <rFont val="Arial"/>
            <family val="2"/>
          </rPr>
          <t>Offset (gross of any unapplied balance) for any remaining fees and costs paid to the GP or Manager or Related Party, subject to LP offset, not listed elsewhere</t>
        </r>
      </text>
    </comment>
    <comment ref="FZ10" authorId="0" shapeId="0">
      <text>
        <r>
          <rPr>
            <sz val="10"/>
            <rFont val="Arial"/>
            <family val="2"/>
          </rPr>
          <t>Other Offset Percentage</t>
        </r>
      </text>
    </comment>
    <comment ref="GA10" authorId="0" shapeId="0">
      <text>
        <r>
          <rPr>
            <sz val="10"/>
            <rFont val="Arial"/>
            <family val="2"/>
          </rPr>
          <t>Explanations for any YTD amounts included in this category must be footnoted in this field</t>
        </r>
      </text>
    </comment>
    <comment ref="GB10" authorId="0" shapeId="0">
      <text>
        <r>
          <rPr>
            <sz val="10"/>
            <rFont val="Arial"/>
            <family val="2"/>
          </rPr>
          <t>Prior period, ending balance for any fees and expenses, subject to offset against fund management fees and expenses, that have been recognized, but not yet credited to the benefit of the Fund's investors</t>
        </r>
      </text>
    </comment>
    <comment ref="GC10" authorId="0" shapeId="0">
      <text>
        <r>
          <rPr>
            <sz val="10"/>
            <rFont val="Arial"/>
            <family val="2"/>
          </rPr>
          <t>PeriodAdvisoryFeeOffset
Plus PeriodBrokenDealFeeOffset
Plus PeriodTransactionDealFeeOffset
Plus PeriodDirectorsFeeOffset
Plus PeriodMonitoringFeeOffset
Plus PeriodCapitalMarketsFeeOffset
Plus PeriodOrganizationCostFeeOffset
Plus PeriodPlacementFeeOffset
Plus PeriodOtherFeeOffset
(Periodic fees and expenses, subject to offset against fund management fees and expenses, that were credited to the benefit of the Fund's investors;  This amount may not necessarily equal the offset amount applied during the period, as the applied amount cannot typically exceed the total amount of total recognized, gross fund management fees and expenses during the period )</t>
        </r>
      </text>
    </comment>
    <comment ref="GD10" authorId="0" shapeId="0">
      <text>
        <r>
          <rPr>
            <sz val="10"/>
            <rFont val="Arial"/>
            <family val="2"/>
          </rPr>
          <t>PeriodUnappliedOffSetBeginningBalance
Plus PeriodRecognzedOffSetBeginningBalance
Less PeriodTotalOffsetsApplied
(Current period, ending balance for any fees and expenses, subject to offset against fund management fees and expenses, that have been recognized, but not yet credited to the benefit of the Fund's investors)</t>
        </r>
      </text>
    </comment>
    <comment ref="GE10" authorId="0" shapeId="0">
      <text>
        <r>
          <rPr>
            <sz val="10"/>
            <rFont val="Arial"/>
            <family val="2"/>
          </rPr>
          <t>PeriodManagementFeeExpenseGross
Plus PeriodManagementFeeExpenseRebate
Plus PeriodPartnershipExpenses
Plus PeriodTotalOffsetsApplied
(Periodic gross management fees and fund expenses, less any Fee Waiver and Total Offsets to Fees and Expenses (applied during the period))</t>
        </r>
      </text>
    </comment>
    <comment ref="GF10" authorId="0" shapeId="0">
      <text>
        <r>
          <rPr>
            <sz val="10"/>
            <rFont val="Arial"/>
            <family val="2"/>
          </rPr>
          <t>Any waiver of management fees in lieu of assuming the GP's commitment obligations to the Fund</t>
        </r>
      </text>
    </comment>
    <comment ref="GG10" authorId="0" shapeId="0">
      <text>
        <r>
          <rPr>
            <sz val="10"/>
            <rFont val="Arial"/>
            <family val="2"/>
          </rPr>
          <t>Interest income</t>
        </r>
      </text>
    </comment>
    <comment ref="GH10" authorId="0" shapeId="0">
      <text>
        <r>
          <rPr>
            <sz val="10"/>
            <rFont val="Arial"/>
            <family val="2"/>
          </rPr>
          <t>Divident income from investments</t>
        </r>
      </text>
    </comment>
    <comment ref="GI10" authorId="0" shapeId="0">
      <text>
        <r>
          <rPr>
            <sz val="10"/>
            <rFont val="Arial"/>
            <family val="2"/>
          </rPr>
          <t>Interest expense</t>
        </r>
      </text>
    </comment>
    <comment ref="GJ10" authorId="0" shapeId="0">
      <text>
        <r>
          <rPr>
            <sz val="10"/>
            <rFont val="Arial"/>
            <family val="2"/>
          </rPr>
          <t>Other Income or Expense
Income is POSITIVE
Expense is NEGATIVE</t>
        </r>
      </text>
    </comment>
    <comment ref="GK10" authorId="0" shapeId="0">
      <text>
        <r>
          <rPr>
            <sz val="10"/>
            <rFont val="Arial"/>
            <family val="2"/>
          </rPr>
          <t>Description to be provided in this field</t>
        </r>
      </text>
    </comment>
    <comment ref="GL10" authorId="0" shapeId="0">
      <text>
        <r>
          <rPr>
            <sz val="10"/>
            <rFont val="Arial"/>
            <family val="2"/>
          </rPr>
          <t>PeriodTotalManagementFeesPartnershipExpensesNetofOffsetsRebatesGrossofFeeWaiver
Plus PeriodFeeWaiver
Plus PeriodInterestIncome
PlusPeriodDividentIncome
Plus PeriodInterestExpense
Plus PeriodOtherIncomeExpense
(Total Net Operating Income or Expense)
Income is POSITIVE
Expense is NEGATIVE</t>
        </r>
      </text>
    </comment>
    <comment ref="GM10" authorId="0" shapeId="0">
      <text>
        <r>
          <rPr>
            <sz val="10"/>
            <rFont val="Arial"/>
            <family val="2"/>
          </rPr>
          <t>Fees and costs paid to the GP or Manager or Related Party, or to outside parties, for fundraising services; These fees are sometimes not an income statement line-item in a fund's financial records, but rather a direct reduction to partners' capital</t>
        </r>
      </text>
    </comment>
    <comment ref="GN10" authorId="0" shapeId="0">
      <text>
        <r>
          <rPr>
            <sz val="10"/>
            <rFont val="Arial"/>
            <family val="2"/>
          </rPr>
          <t>Gain is POSITIVE
Loss is NEGATIVE</t>
        </r>
      </text>
    </comment>
    <comment ref="GO10" authorId="0" shapeId="0">
      <text>
        <r>
          <rPr>
            <sz val="10"/>
            <rFont val="Arial"/>
            <family val="2"/>
          </rPr>
          <t>Gain is POSITIVE
Loss is NEGATIVE</t>
        </r>
      </text>
    </comment>
    <comment ref="GP10" authorId="0" shapeId="0">
      <text>
        <r>
          <rPr>
            <sz val="10"/>
            <rFont val="Arial"/>
            <family val="2"/>
          </rPr>
          <t>OpenNAV
Plus PeriodNetFlows
Plus PeriodTotalNetOperatingIncome
Plus PeriodPlacement fee
Plus PeriodPlacementFee
Plus PeriodNetRealisedGainLoss
Plus PeriodNetUnrealisedGainLoss
Includes provision for carry
Valuation greater than 0 is POSITIVE</t>
        </r>
      </text>
    </comment>
    <comment ref="GQ10" authorId="0" shapeId="0">
      <text>
        <r>
          <rPr>
            <sz val="10"/>
            <rFont val="Arial"/>
            <family val="2"/>
          </rPr>
          <t>Prior period, ending balance for GP's or Manager's or 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
Payable is NEGATIVE
Receivable is POSITIVIE</t>
        </r>
      </text>
    </comment>
    <comment ref="GR10" authorId="0" shapeId="0">
      <text>
        <r>
          <rPr>
            <sz val="10"/>
            <rFont val="Arial"/>
            <family val="2"/>
          </rPr>
          <t>GP's or Managers' or Related Parties' share of any realized profits from an investment (also known as Carried Interest and GP Profit Share), less any returned Clawback; Balance only reflects Incentive Allocation collected by the GP or Related Parties, including amounts held in escrow 
Payment  is POSITIVE
Receipt is NEGATIVE</t>
        </r>
      </text>
    </comment>
    <comment ref="GS10" authorId="0" shapeId="0">
      <text>
        <r>
          <rPr>
            <sz val="10"/>
            <rFont val="Arial"/>
            <family val="2"/>
          </rPr>
          <t>Periodic change in GP's or Managers' or Related Parties' expected share of any unrealized profits that would be paid upon realization of all remaining investments, based on current valuations (also known as Carried Interest and GP Profit Share), less any potential Clawback obligation; Change also includes any uncollected profits from realized investments, if applicable</t>
        </r>
      </text>
    </comment>
    <comment ref="GT10" authorId="0" shapeId="0">
      <text>
        <r>
          <rPr>
            <sz val="10"/>
            <rFont val="Arial"/>
            <family val="2"/>
          </rPr>
          <t>Current period, ending balance for GP's or Manager's or 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
Sum of PeriodAccruedIncentiveAllocationBeginningBalance
Plus PeriodPaidIncentiveAllocation
Plus PeriodAccruedIncentiveAllocationChange
Payable is NEGATIVE
Receivable is POSITIVIE</t>
        </r>
      </text>
    </comment>
    <comment ref="GU10" authorId="0" shapeId="0">
      <text>
        <r>
          <rPr>
            <sz val="10"/>
            <rFont val="Arial"/>
            <family val="2"/>
          </rPr>
          <t>Ending NAV, Gross of Accrued Incentive Allocation
EndNAV
Less PeriodAccruedIncentiveAllocationEndingBalance</t>
        </r>
      </text>
    </comment>
    <comment ref="GV10" authorId="0" shapeId="0">
      <text>
        <r>
          <rPr>
            <sz val="10"/>
            <rFont val="Arial"/>
            <family val="2"/>
          </rPr>
          <t>Total Commitment</t>
        </r>
      </text>
    </comment>
    <comment ref="GW10" authorId="0" shapeId="0">
      <text>
        <r>
          <rPr>
            <sz val="10"/>
            <rFont val="Arial"/>
            <family val="2"/>
          </rPr>
          <t>Total commitment 
Less contributions 
Plus recycleable amounts (per LPA)
(Typically this SHOULD be a POSITIVE number)</t>
        </r>
      </text>
    </comment>
    <comment ref="GX10" authorId="0" shapeId="0">
      <text>
        <r>
          <rPr>
            <sz val="10"/>
            <rFont val="Arial"/>
            <family val="2"/>
          </rPr>
          <t>Contributions inside commitment made in period</t>
        </r>
      </text>
    </comment>
    <comment ref="GY10" authorId="0" shapeId="0">
      <text>
        <r>
          <rPr>
            <sz val="10"/>
            <rFont val="Arial"/>
            <family val="2"/>
          </rPr>
          <t>Recallable distributions in period</t>
        </r>
      </text>
    </comment>
    <comment ref="GZ10" authorId="0" shapeId="0">
      <text>
        <r>
          <rPr>
            <sz val="10"/>
            <rFont val="Arial"/>
            <family val="2"/>
          </rPr>
          <t>Commitment recallable that has expired during the period</t>
        </r>
      </text>
    </comment>
    <comment ref="HA10" authorId="0" shapeId="0">
      <text>
        <r>
          <rPr>
            <sz val="10"/>
            <rFont val="Arial"/>
            <family val="2"/>
          </rPr>
          <t>Other adjustments to unfunded other than contributions and recallable distributions. 
POSITIVE increases unfunded,
NEGATIVE decreases unfunded</t>
        </r>
      </text>
    </comment>
    <comment ref="HB10" authorId="0" shapeId="0">
      <text>
        <r>
          <rPr>
            <sz val="10"/>
            <rFont val="Arial"/>
            <family val="2"/>
          </rPr>
          <t>OpenUnfundedCommitment 
Less PeriodFundedCommitment 
Plus PeriodRecallableDistributions 
Less PeriodReleasedExpiredCommitment
Plus PeriodOtherUnfundedAdj
(Typically this SHOULD be a POSITIVE number)</t>
        </r>
      </text>
    </comment>
    <comment ref="HC10" authorId="0" shapeId="0">
      <text>
        <r>
          <rPr>
            <sz val="10"/>
            <rFont val="Arial"/>
            <family val="2"/>
          </rPr>
          <t>Add comment if needed on the UnfundedCommitment figure</t>
        </r>
      </text>
    </comment>
    <comment ref="HD10" authorId="0" shapeId="0">
      <text>
        <r>
          <rPr>
            <sz val="10"/>
            <rFont val="Arial"/>
            <family val="2"/>
          </rPr>
          <t>Estimated period end balance for GP's or Managers' or Related Parties' share of any realized profits from investments (aka Carried Interest and GP Profit Share), less any Returned Clawback; Balance reflects all incentive allocation entitled to the GP or Related Parties (attributable to realizations), including amounts held in escrow and or not yet collected by the GP</t>
        </r>
      </text>
    </comment>
    <comment ref="HE10" authorId="0" shapeId="0">
      <text>
        <r>
          <rPr>
            <sz val="10"/>
            <rFont val="Arial"/>
            <family val="2"/>
          </rPr>
          <t>Period End balance for the portion of the GP's or Managers' or Related Parties' share of any realized profits from investments (aka Carried Interest and GP Profit Share) that has been collected, but is currently held in a third party account until certain milestones are met (per the Fund LPA)</t>
        </r>
      </text>
    </comment>
    <comment ref="HF10" authorId="0" shapeId="0">
      <text>
        <r>
          <rPr>
            <sz val="10"/>
            <rFont val="Arial"/>
            <family val="2"/>
          </rPr>
          <t>Excess Incentive Allocation paid to the GP or Manager or Related Parties, including amounts held in escrow, which has been returned to the Fund</t>
        </r>
      </text>
    </comment>
    <comment ref="HG10" authorId="0" shapeId="0">
      <text>
        <r>
          <rPr>
            <sz val="10"/>
            <rFont val="Arial"/>
            <family val="2"/>
          </rPr>
          <t>Any fees &amp; expenses rolled into the cost basis of the Fund's investments that are paid by the Fund's investors to non Related Parties</t>
        </r>
      </text>
    </comment>
    <comment ref="HH10" authorId="0" shapeId="0">
      <text>
        <r>
          <rPr>
            <sz val="10"/>
            <rFont val="Arial"/>
            <family val="2"/>
          </rPr>
          <t>Estimated portion of distributions that are attributed to the return of any fees and expenses paid; Typically returned by the GP before any Incentive Allocation is captured as part of the waterfall calculation</t>
        </r>
      </text>
    </comment>
    <comment ref="HI10" authorId="0" shapeId="0">
      <text>
        <r>
          <rPr>
            <sz val="10"/>
            <rFont val="Arial"/>
            <family val="2"/>
          </rPr>
          <t>Additional layer of fees and expenses and Incentive Allocation (incl. accruals) charged by the underlying funds held by the Fund of Funds; Excludes any fees and expenses and Incentive Allocation charged by the Fund of Funds (the 'parent' fund) that manages the underlying funds ('child' funds); Fields are linked to a supplemental template (FeeTransparency FoF); LP balances are estimates</t>
        </r>
      </text>
    </comment>
    <comment ref="B18" authorId="0" shapeId="0">
      <text>
        <r>
          <rPr>
            <sz val="10"/>
            <rFont val="Arial"/>
            <family val="2"/>
          </rPr>
          <t>Footnote attached Fee Fund Transparency NAV</t>
        </r>
      </text>
    </comment>
  </commentList>
</comments>
</file>

<file path=xl/comments2.xml><?xml version="1.0" encoding="utf-8"?>
<comments xmlns="http://schemas.openxmlformats.org/spreadsheetml/2006/main">
  <authors>
    <author>frontbuild</author>
  </authors>
  <commentList>
    <comment ref="B5" authorId="0" shapeId="0">
      <text>
        <r>
          <rPr>
            <sz val="10"/>
            <rFont val="Arial"/>
            <family val="2"/>
          </rPr>
          <t>This is the date the report is produced</t>
        </r>
      </text>
    </comment>
    <comment ref="D5" authorId="0" shapeId="0">
      <text>
        <r>
          <rPr>
            <sz val="10"/>
            <rFont val="Arial"/>
            <family val="2"/>
          </rPr>
          <t>ISO 4217 table (i.e. USD, CAD, EUR)</t>
        </r>
      </text>
    </comment>
    <comment ref="E5" authorId="0" shapeId="0">
      <text>
        <r>
          <rPr>
            <sz val="10"/>
            <rFont val="Arial"/>
            <family val="2"/>
          </rPr>
          <t>Top level fund name or grouping (ie Atlantic 3 consists of Atlantic 3 AIV 1, Blocker 2 etc
This maps to the Name Server Fund Name (Legal Entity)</t>
        </r>
      </text>
    </comment>
    <comment ref="F5" authorId="0" shapeId="0">
      <text>
        <r>
          <rPr>
            <sz val="10"/>
            <rFont val="Arial"/>
            <family val="2"/>
          </rPr>
          <t>MasterFund identifier
This maps to the Name Server FundUID</t>
        </r>
      </text>
    </comment>
    <comment ref="G5" authorId="0" shapeId="0">
      <text>
        <r>
          <rPr>
            <sz val="10"/>
            <rFont val="Arial"/>
            <family val="2"/>
          </rPr>
          <t>This is the total commitment to the Master Fund (excluding co-invest)</t>
        </r>
      </text>
    </comment>
    <comment ref="H5" authorId="0" shapeId="0">
      <text>
        <r>
          <rPr>
            <sz val="10"/>
            <rFont val="Arial"/>
            <family val="2"/>
          </rPr>
          <t>This identifies the entity for the amounts reported in the domain. FundName can be the same as Master Fund or be a component of it) 
This maps to the Name Server Fund Name (Legal Entity)</t>
        </r>
      </text>
    </comment>
    <comment ref="I5" authorId="0" shapeId="0">
      <text>
        <r>
          <rPr>
            <sz val="10"/>
            <rFont val="Arial"/>
            <family val="2"/>
          </rPr>
          <t>Fund Unique ID (from the Name server)
This maps to the Name Server FundUID</t>
        </r>
      </text>
    </comment>
    <comment ref="J5" authorId="0" shapeId="0">
      <text>
        <r>
          <rPr>
            <sz val="10"/>
            <rFont val="Arial"/>
            <family val="2"/>
          </rPr>
          <t>This is the total commitment to the FundName (excluding co-invest)</t>
        </r>
      </text>
    </comment>
    <comment ref="B10" authorId="0" shapeId="0">
      <text>
        <r>
          <rPr>
            <sz val="10"/>
            <rFont val="Arial"/>
            <family val="2"/>
          </rPr>
          <t>Investor full name (Investor actual name or TotalLP or RelatedParty or TotalFUND)</t>
        </r>
      </text>
    </comment>
    <comment ref="C10" authorId="0" shapeId="0">
      <text>
        <r>
          <rPr>
            <sz val="10"/>
            <rFont val="Arial"/>
            <family val="2"/>
          </rPr>
          <t>Investor Reference</t>
        </r>
      </text>
    </comment>
    <comment ref="D10" authorId="0" shapeId="0">
      <text>
        <r>
          <rPr>
            <sz val="10"/>
            <rFont val="Arial"/>
            <family val="2"/>
          </rPr>
          <t>list(InvestorType) (INVESTOR, LP, RELATEDPARTY, FUND)</t>
        </r>
      </text>
    </comment>
    <comment ref="G10" authorId="0" shapeId="0">
      <text>
        <r>
          <rPr>
            <sz val="10"/>
            <rFont val="Arial"/>
            <family val="2"/>
          </rPr>
          <t>Management Fees (Net of Rebates, Gross of Offsets and Waivers)</t>
        </r>
      </text>
    </comment>
    <comment ref="H10" authorId="0" shapeId="0">
      <text>
        <r>
          <rPr>
            <sz val="10"/>
            <rFont val="Arial"/>
            <family val="2"/>
          </rPr>
          <t>Share of total partnership expenses (including any placement fees or other charges that are treated as direct reduction to partners capital) paid to the GP or Manager or Related Parties for services provided to the Fund; Excludes expenses paid to non Related Parties that are advanced out of the management company's reserves until the expense can be called from the Fund's LPs (aka "pass through" transactions)</t>
        </r>
      </text>
    </comment>
    <comment ref="I10" authorId="0" shapeId="0">
      <text>
        <r>
          <rPr>
            <sz val="10"/>
            <rFont val="Arial"/>
            <family val="2"/>
          </rPr>
          <t>Total Offsets to Fees and Expenses applied during period</t>
        </r>
      </text>
    </comment>
    <comment ref="J10" authorId="0" shapeId="0">
      <text>
        <r>
          <rPr>
            <sz val="10"/>
            <rFont val="Arial"/>
            <family val="2"/>
          </rPr>
          <t>Any fees and expenses rolled into the cost basis of the Fund's investments that are paid by the Fund to the GP or Manager or Related Parties; Excludes expenses paid to non Related Parties that are advanced out of the management company's reserves until the expense can be called from the Fund's LPs (aka "pass through" transactions)</t>
        </r>
      </text>
    </comment>
    <comment ref="K10" authorId="0" shapeId="0">
      <text>
        <r>
          <rPr>
            <sz val="10"/>
            <rFont val="Arial"/>
            <family val="2"/>
          </rPr>
          <t>Accrued Incentive Allocation (Periodic Change)</t>
        </r>
      </text>
    </comment>
    <comment ref="L10" authorId="0" shapeId="0">
      <text>
        <r>
          <rPr>
            <sz val="10"/>
            <rFont val="Arial"/>
            <family val="2"/>
          </rPr>
          <t>Total Fees with Respect to Portfolio Companies or Investments
Sum of
PeriodAdvisoryFeeswithRespecttoPortfolioCompaniesInvestments
Plus PeriodBrokenDealFeeswithRespecttoPortfolioCompaniesInvestments
Plus PeriodTransactionDealFeeswithRespecttoPortfolioCompaniesInvestments
Plus PeriodDirectorsFeeswithRespecttoPortfolioCompaniesInvestments
Plus PeriodMonitoringFeeswithRespecttoPortfolioCompaniesInvestments
Plus PeriodCapitalMarketsFeeswithRespecttoPortfolioCompaniesInvestments
PeriodOtherFeeswithRespecttoPortfolioCompaniesInvestments</t>
        </r>
      </text>
    </comment>
    <comment ref="M10" authorId="0" shapeId="0">
      <text>
        <r>
          <rPr>
            <sz val="10"/>
            <rFont val="Arial"/>
            <family val="2"/>
          </rPr>
          <t>Advisory fees. 
Fees and costs that are paid or accrued to the GP or Manager or Related Parties (incl. any fees not subject to offset) relating to consultancy services provided to portfolio companies; Advisory fees are provided through project based services with no ongoing monitoring style fees; Compensation is based on hourly or task based fees; Excludes services related to Transaction and Deal Fees</t>
        </r>
      </text>
    </comment>
    <comment ref="N10" authorId="0" shapeId="0">
      <text>
        <r>
          <rPr>
            <sz val="10"/>
            <rFont val="Arial"/>
            <family val="2"/>
          </rPr>
          <t>Broken Deal Fees
Termination fees and costs received from counterparties of the Fund's unconsummated deals, netted against any termination fees and costs paid to counterparties that weren't reimbursed by the Fund; Include any fees not subject to offset</t>
        </r>
      </text>
    </comment>
    <comment ref="O10" authorId="0" shapeId="0">
      <text>
        <r>
          <rPr>
            <sz val="10"/>
            <rFont val="Arial"/>
            <family val="2"/>
          </rPr>
          <t>Transaction and Deal Fees
Fees and costs that are paid or accrued to the GP or Manager or Related Party (incl. any fees not subject to offset) regarding the purchase and sale of investments; Excludes broken deal fees; Include fees and exp. related to bolt-on acquisitions for the portfolio company</t>
        </r>
      </text>
    </comment>
    <comment ref="P10" authorId="0" shapeId="0">
      <text>
        <r>
          <rPr>
            <sz val="10"/>
            <rFont val="Arial"/>
            <family val="2"/>
          </rPr>
          <t>Directors Fees
Fees and costs that are paid or accrued (gross of any unapplied offset balance) to the GP or Manager or Related Party (incl. any fees paid directly to individuals and or any fees not subject to offset) for their role on the portfolio company's board of directors; Includes any non cash compensation (e.g. stock)</t>
        </r>
      </text>
    </comment>
    <comment ref="Q10" authorId="0" shapeId="0">
      <text>
        <r>
          <rPr>
            <sz val="10"/>
            <rFont val="Arial"/>
            <family val="2"/>
          </rPr>
          <t>Monitoring Fees
Fees and costs, including accelerated monitoring fees, that are paid or accrued to the GP or Manager or Related Party (incl. any fees not subject to offset) as part of an agreement between the portfolio company and the GP or Manager or Related Party over a finite or indefinite period; Monitoring fees are identified as ongoing management services provided to portfolio companies, based on annually established fees as opposed to hourly or task based fees.</t>
        </r>
      </text>
    </comment>
    <comment ref="R10" authorId="0" shapeId="0">
      <text>
        <r>
          <rPr>
            <sz val="10"/>
            <rFont val="Arial"/>
            <family val="2"/>
          </rPr>
          <t>Capital Markets Fees
Fees and costs that are paid or accrued to the GP or Manager or Related Party (incl. any fees not subject to offset) for their role in securing financing for a portfolio company</t>
        </r>
      </text>
    </comment>
    <comment ref="S10" authorId="0" shapeId="0">
      <text>
        <r>
          <rPr>
            <sz val="10"/>
            <rFont val="Arial"/>
            <family val="2"/>
          </rPr>
          <t>Other Fees
Any remaining fees and costs that are paid or accrued to the GP or Manager or Related Party (incl. any fees not subject to offset) not listed elsewhere; Explanations for any YTD amounts included in this field must be footnoted in this document</t>
        </r>
      </text>
    </comment>
    <comment ref="T10" authorId="0" shapeId="0">
      <text>
        <r>
          <rPr>
            <sz val="10"/>
            <rFont val="Arial"/>
            <family val="2"/>
          </rPr>
          <t>Total Reimbursements for Travel and Administrative Expenses
Repayment of any travel or other administrative expenses from the Fund's portfolio investment to the GP or Manager or Related Party</t>
        </r>
      </text>
    </comment>
    <comment ref="U10" authorId="0" shapeId="0">
      <text>
        <r>
          <rPr>
            <sz val="10"/>
            <rFont val="Arial"/>
            <family val="2"/>
          </rPr>
          <t>Total Received by the GP and Related Parties
Sum of PeriodManagementFeesNetofRebatesGrossofOffsetsandWaivers
Plus PeriodPartnershipExpensesPaidtoGPRelated PartiesGrossofOffsets
Plus PeriodTotalOffsetstoFeesExpensesappliedduringperiod
Plus PeriodCapitalizedTransactionFeesExpPaidtoGPRelatedParties
Plus PeriodAccruedIncentiveAllocationPeriodicChange
Plus PeriodTotalFeeswithRespecttoPortfolioCompaniesInvestments
Plus PeriodTotalReimbursementforTravelAdministrativeExpenseswithRespecttoPortfolioCompaniesInvestments</t>
        </r>
      </text>
    </comment>
    <comment ref="X10" authorId="0" shapeId="0">
      <text>
        <r>
          <rPr>
            <sz val="10"/>
            <rFont val="Arial"/>
            <family val="2"/>
          </rPr>
          <t>Management Fees (Net of Rebates, Gross of Offsets and Waivers)</t>
        </r>
      </text>
    </comment>
    <comment ref="Y10" authorId="0" shapeId="0">
      <text>
        <r>
          <rPr>
            <sz val="10"/>
            <rFont val="Arial"/>
            <family val="2"/>
          </rPr>
          <t>Share of total partnership expenses (including any placement fees or other charges that are treated as direct reduction to partners capital) paid to the GP or Manager or Related Parties for services provided to the Fund; Excludes expenses paid to non Related Parties that are advanced out of the management company's reserves until the expense can be called from the Fund's LPs (aka "pass through" transactions)</t>
        </r>
      </text>
    </comment>
    <comment ref="Z10" authorId="0" shapeId="0">
      <text>
        <r>
          <rPr>
            <sz val="10"/>
            <rFont val="Arial"/>
            <family val="2"/>
          </rPr>
          <t>Total Offsets to Fees and Expenses applied during period</t>
        </r>
      </text>
    </comment>
    <comment ref="AA10" authorId="0" shapeId="0">
      <text>
        <r>
          <rPr>
            <sz val="10"/>
            <rFont val="Arial"/>
            <family val="2"/>
          </rPr>
          <t>Any Fees and Expenses rolled into the cost basis of the Fund's investments that are paid by the Fund to the GP or Manager or Related Parties; Excludes expenses paid to non Related Parties that are advanced out of the management company's reserves until the expense can be called from the Fund's LPs (aka "pass through" transactions)</t>
        </r>
      </text>
    </comment>
    <comment ref="AB10" authorId="0" shapeId="0">
      <text>
        <r>
          <rPr>
            <sz val="10"/>
            <rFont val="Arial"/>
            <family val="2"/>
          </rPr>
          <t>Accrued Incentive Allocation (Periodic Change)</t>
        </r>
      </text>
    </comment>
    <comment ref="AC10" authorId="0" shapeId="0">
      <text>
        <r>
          <rPr>
            <sz val="10"/>
            <rFont val="Arial"/>
            <family val="2"/>
          </rPr>
          <t>Total Fees with Respect to Portfolio Companies or Investments
Sum of
PeriodAdvisoryFeeswithRespecttoPortfolioCompaniesInvestments
Plus PeriodBrokenDealFeeswithRespecttoPortfolioCompaniesInvestments
Plus PeriodTransactionDealFeeswithRespecttoPortfolioCompaniesInvestments
Plus PeriodDirectorsFeeswithRespecttoPortfolioCompaniesInvestments
Plus PeriodMonitoringFeeswithRespecttoPortfolioCompaniesInvestments
Plus PeriodCapitalMarketsFeeswithRespecttoPortfolioCompaniesInvestments
PeriodOtherFeeswithRespecttoPortfolioCompaniesInvestments</t>
        </r>
      </text>
    </comment>
    <comment ref="AD10" authorId="0" shapeId="0">
      <text>
        <r>
          <rPr>
            <sz val="10"/>
            <rFont val="Arial"/>
            <family val="2"/>
          </rPr>
          <t>Advisory fees. 
Fees and costs that are paid or accrued to the GP or Manager or Related Parties (incl. any fees not subject to offset) relating to consultancy services provided to portfolio companies; Advisory fees are provided through project based services with no ongoing monitoring style fees; Compensation is based on hourly or task based fees; Excludes services related to Transaction and Deal Fees</t>
        </r>
      </text>
    </comment>
    <comment ref="AE10" authorId="0" shapeId="0">
      <text>
        <r>
          <rPr>
            <sz val="10"/>
            <rFont val="Arial"/>
            <family val="2"/>
          </rPr>
          <t>Broken Deal Fees
Termination fees and costs received from counterparties of the Fund's unconsummated deals, netted against any termination fees and costs paid to counterparties that weren't reimbursed by the Fund; Include any fees not subject to offset</t>
        </r>
      </text>
    </comment>
    <comment ref="AF10" authorId="0" shapeId="0">
      <text>
        <r>
          <rPr>
            <sz val="10"/>
            <rFont val="Arial"/>
            <family val="2"/>
          </rPr>
          <t>Transaction and Deal Fees
Fees and costs that are paid or accrued to the GP or Manager or Related Party (incl. any fees not subject to offset) regarding the purchase and sale of investments; Excludes broken deal fees; Include fees and exp. related to bolt-on acquisitions for the portfolio company</t>
        </r>
      </text>
    </comment>
    <comment ref="AG10" authorId="0" shapeId="0">
      <text>
        <r>
          <rPr>
            <sz val="10"/>
            <rFont val="Arial"/>
            <family val="2"/>
          </rPr>
          <t>Directors Fees
Fees and costs that are paid or accrued (gross of any unapplied offset balance) to the GP or Manager or Related Party (incl. any fees paid directly to individuals and or any fees not subject to offset) for their role on the portfolio company's board of directors; Includes any non cash compensation (e.g. stock)</t>
        </r>
      </text>
    </comment>
    <comment ref="AH10" authorId="0" shapeId="0">
      <text>
        <r>
          <rPr>
            <sz val="10"/>
            <rFont val="Arial"/>
            <family val="2"/>
          </rPr>
          <t>Monitoring Fees
Fees and costs, including accelerated monitoring fees, that are paid or accrued to the GP or Manager or Related Party (incl. any fees not subject to offset) as part of an agreement between the portfolio company and the GP or Manager or Related Party over a finite or indefinite period; Monitoring fees are identified as ongoing management services provided to portfolio companies, based on annually established fees as opposed to hourly or task based fees.</t>
        </r>
      </text>
    </comment>
    <comment ref="AI10" authorId="0" shapeId="0">
      <text>
        <r>
          <rPr>
            <sz val="10"/>
            <rFont val="Arial"/>
            <family val="2"/>
          </rPr>
          <t>Capital Markets Fees
Fees and costs that are paid or accrued to the GP or Manager or Related Party (incl. any fees not subject to offset) for their role in securing financing for a portfolio company</t>
        </r>
      </text>
    </comment>
    <comment ref="AJ10" authorId="0" shapeId="0">
      <text>
        <r>
          <rPr>
            <sz val="10"/>
            <rFont val="Arial"/>
            <family val="2"/>
          </rPr>
          <t>Other Fees
Any remaining fees and costs that are paid or accrued to the GP or Manager or Related Party (incl. any fees not subject to offset) not listed elsewhere; Explanations for any YTD amounts included in this field must be footnoted in this document</t>
        </r>
      </text>
    </comment>
    <comment ref="AK10" authorId="0" shapeId="0">
      <text>
        <r>
          <rPr>
            <sz val="10"/>
            <rFont val="Arial"/>
            <family val="2"/>
          </rPr>
          <t>Total Reimbursements for Travel  and Administrative Expenses
Repayment of any travel or other administrative expenses from the Fund's portfolio investment to the GP or Manager or Related Party</t>
        </r>
      </text>
    </comment>
    <comment ref="AL10" authorId="0" shapeId="0">
      <text>
        <r>
          <rPr>
            <sz val="10"/>
            <rFont val="Arial"/>
            <family val="2"/>
          </rPr>
          <t>Total Received by the GP and Related Parties
Sum of PeriodManagementFeesNetofRebatesGrossofOffsetsandWaivers
Plus PeriodPartnershipExpensesPaidtoGPRelated PartiesGrossofOffsets
Plus PeriodTotalOffsetstoFeesExpensesappliedduringperiod
Plus PeriodCapitalizedTransactionFeesExpPaidtoGPRelatedParties
Plus PeriodAccruedIncentiveAllocationPeriodicChange
Plus PeriodTotalFeeswithRespecttoPortfolioCompaniesInvestments
Plus PeriodTotalReimbursementforTravelAdministrativeExpenseswithRespecttoPortfolioCompaniesInvestments</t>
        </r>
      </text>
    </comment>
    <comment ref="AO10" authorId="0" shapeId="0">
      <text>
        <r>
          <rPr>
            <sz val="10"/>
            <rFont val="Arial"/>
            <family val="2"/>
          </rPr>
          <t>Management Fees (Net of Rebates, Gross of Offsets and Waivers)</t>
        </r>
      </text>
    </comment>
    <comment ref="AP10" authorId="0" shapeId="0">
      <text>
        <r>
          <rPr>
            <sz val="10"/>
            <rFont val="Arial"/>
            <family val="2"/>
          </rPr>
          <t>Share of total partnership expenses (including any placement fees or other charges that are treated as direct reduction to partners capital) paid to the GP or Manager or Related Parties for services provided to the Fund; Excludes expenses paid to non Related Parties that are advanced out of the management company's reserves until the expense can be called from the Fund's LPs (aka "pass through" transactions)</t>
        </r>
      </text>
    </comment>
    <comment ref="AQ10" authorId="0" shapeId="0">
      <text>
        <r>
          <rPr>
            <sz val="10"/>
            <rFont val="Arial"/>
            <family val="2"/>
          </rPr>
          <t>Total Offsets to Fees and Expenses applied during period</t>
        </r>
      </text>
    </comment>
    <comment ref="AR10" authorId="0" shapeId="0">
      <text>
        <r>
          <rPr>
            <sz val="10"/>
            <rFont val="Arial"/>
            <family val="2"/>
          </rPr>
          <t>Any Fees and Expenses rolled into the cost basis of the Fund's investments that are paid by the Fund to the GP or Manager or Related Parties; Excludes expenses paid to non Related Parties that are advanced out of the management company's reserves until the expense can be called from the Fund's LPs (aka "pass through" transactions)</t>
        </r>
      </text>
    </comment>
    <comment ref="AS10" authorId="0" shapeId="0">
      <text>
        <r>
          <rPr>
            <sz val="10"/>
            <rFont val="Arial"/>
            <family val="2"/>
          </rPr>
          <t>Accrued Incentive Allocation (Periodic Change)</t>
        </r>
      </text>
    </comment>
    <comment ref="AT10" authorId="0" shapeId="0">
      <text>
        <r>
          <rPr>
            <sz val="10"/>
            <rFont val="Arial"/>
            <family val="2"/>
          </rPr>
          <t>Total Fees with Respect to Portfolio Companies or Investments
Sum of
PeriodAdvisoryFeeswithRespecttoPortfolioCompaniesInvestments
Plus PeriodBrokenDealFeeswithRespecttoPortfolioCompaniesInvestments
Plus PeriodTransactionDealFeeswithRespecttoPortfolioCompaniesInvestments
Plus PeriodDirectorsFeeswithRespecttoPortfolioCompaniesInvestments
Plus PeriodMonitoringFeeswithRespecttoPortfolioCompaniesInvestments
Plus PeriodCapitalMarketsFeeswithRespecttoPortfolioCompaniesInvestments
PeriodOtherFeeswithRespecttoPortfolioCompaniesInvestments</t>
        </r>
      </text>
    </comment>
    <comment ref="AU10" authorId="0" shapeId="0">
      <text>
        <r>
          <rPr>
            <sz val="10"/>
            <rFont val="Arial"/>
            <family val="2"/>
          </rPr>
          <t>Advisory fees. 
Fees and costs that are paid or accrued to the GP or Manager or Related Parties (incl. any fees not subject to offset) relating to consultancy services provided to portfolio companies; Advisory fees are provided through project based services with no ongoing monitoring style fees; Compensation is based on hourly or task based fees; Excludes services related to Transaction and Deal Fees</t>
        </r>
      </text>
    </comment>
    <comment ref="AV10" authorId="0" shapeId="0">
      <text>
        <r>
          <rPr>
            <sz val="10"/>
            <rFont val="Arial"/>
            <family val="2"/>
          </rPr>
          <t>Broken Deal Fees
Termination fees and costs received from counterparties of the Fund's unconsummated deals, netted against any termination fees and costs paid to counterparties that weren't reimbursed by the Fund; Include any fees not subject to offset</t>
        </r>
      </text>
    </comment>
    <comment ref="AW10" authorId="0" shapeId="0">
      <text>
        <r>
          <rPr>
            <sz val="10"/>
            <rFont val="Arial"/>
            <family val="2"/>
          </rPr>
          <t>Transaction and Deal Fees
Fees and costs that are paid or accrued to the GP or Manager or Related Party (incl. any fees not subject to offset) regarding the purchase and sale of investments; Excludes broken deal fees; Include fees and exp. related to bolt-on acquisitions for the portfolio company</t>
        </r>
      </text>
    </comment>
    <comment ref="AX10" authorId="0" shapeId="0">
      <text>
        <r>
          <rPr>
            <sz val="10"/>
            <rFont val="Arial"/>
            <family val="2"/>
          </rPr>
          <t>Directors Fees
Fees and costs that are paid or accrued (gross of any unapplied offset balance) to the GP or Manager or Related Party (incl. any fees paid directly to individuals and or any fees not subject to offset) for their role on the portfolio company's board of directors; Includes any non cash compensation (e.g. stock)</t>
        </r>
      </text>
    </comment>
    <comment ref="AY10" authorId="0" shapeId="0">
      <text>
        <r>
          <rPr>
            <sz val="10"/>
            <rFont val="Arial"/>
            <family val="2"/>
          </rPr>
          <t>Monitoring Fees
Fees and costs, including accelerated monitoring fees, that are paid or accrued to the GP or Manager or Related Party (incl. any fees not subject to offset) as part of an agreement between the portfolio company and the GP or Manager or Related Party over a finite or indefinite period; Monitoring fees are identified as ongoing management services provided to portfolio companies, based on annually established fees as opposed to hourly or task based fees.</t>
        </r>
      </text>
    </comment>
    <comment ref="AZ10" authorId="0" shapeId="0">
      <text>
        <r>
          <rPr>
            <sz val="10"/>
            <rFont val="Arial"/>
            <family val="2"/>
          </rPr>
          <t>Capital Markets Fees
Fees and costs that are paid or accrued to the GP or Manager or Related Party (incl. any fees not subject to offset) for their role in securing financing for a portfolio company</t>
        </r>
      </text>
    </comment>
    <comment ref="BA10" authorId="0" shapeId="0">
      <text>
        <r>
          <rPr>
            <sz val="10"/>
            <rFont val="Arial"/>
            <family val="2"/>
          </rPr>
          <t>Other Fees
Any remaining fees and costs that are paid or accrued to the GP or Manager or Related Party (incl. any fees not subject to offset) not listed elsewhere; Explanations for any YTD amounts included in this field must be footnoted in this document</t>
        </r>
      </text>
    </comment>
    <comment ref="BB10" authorId="0" shapeId="0">
      <text>
        <r>
          <rPr>
            <sz val="10"/>
            <rFont val="Arial"/>
            <family val="2"/>
          </rPr>
          <t>Description to be provided in this field</t>
        </r>
      </text>
    </comment>
    <comment ref="BC10" authorId="0" shapeId="0">
      <text>
        <r>
          <rPr>
            <sz val="10"/>
            <rFont val="Arial"/>
            <family val="2"/>
          </rPr>
          <t>Total Reimbursements for Travel and Administrative Expenses
Repayment of any travel or other administrative expenses from the Fund's portfolio investment to the GP or Manager or Related Party</t>
        </r>
      </text>
    </comment>
    <comment ref="BD10" authorId="0" shapeId="0">
      <text>
        <r>
          <rPr>
            <sz val="10"/>
            <rFont val="Arial"/>
            <family val="2"/>
          </rPr>
          <t>Total Received by the GP and Related Parties
Sum of PeriodManagementFeesNetofRebatesGrossofOffsetsandWaivers
Plus PeriodPartnershipExpensesPaidtoGPRelated PartiesGrossofOffsets
Plus PeriodTotalOffsetstoFeesExpensesappliedduringperiod
Plus PeriodCapitalizedTransactionFeesExpPaidtoGPRelatedParties
Plus PeriodAccruedIncentiveAllocationPeriodicChange
Plus PeriodTotalFeeswithRespecttoPortfolioCompaniesInvestments
Plus PeriodTotalReimbursementforTravelAdministrativeExpenseswithRespecttoPortfolioCompaniesInvestments</t>
        </r>
      </text>
    </comment>
    <comment ref="B18" authorId="0" shapeId="0">
      <text>
        <r>
          <rPr>
            <sz val="10"/>
            <rFont val="Arial"/>
            <family val="2"/>
          </rPr>
          <t>Footnote attached Fee Fund Transparency Schedule</t>
        </r>
      </text>
    </comment>
  </commentList>
</comments>
</file>

<file path=xl/sharedStrings.xml><?xml version="1.0" encoding="utf-8"?>
<sst xmlns="http://schemas.openxmlformats.org/spreadsheetml/2006/main" count="736" uniqueCount="594">
  <si>
    <t>Overview</t>
  </si>
  <si>
    <t xml:space="preserve">The ILPA Fee Reporting Template (the “Template”) was developed to promote more uniform reporting practices in the private equity industry. It is one component of the ILPA's Fee Transparency Initiative (the “Initiative”), a broad-based effort to establish more robust and consistent standards for fee reporting and compliance among investors, fund managers and their advisors. The Initiative is comprised of senior investment and reporting professionals from a cross-section of investor institutions and advisors. </t>
  </si>
  <si>
    <t>The Template (version 1.0), which details all monies paid to the fund manager, affiliates and third parties, is the first deliverable of the Initiative. The Template reflects feedback from more than 120 individuals and organizations, including nearly 50 global LP groups, and 25 General Partner organizations (GPs), as well as numerous industry trade bodies and a number of leading consultants, advisors, fund administrators and accountants.</t>
  </si>
  <si>
    <t>Template Goals</t>
  </si>
  <si>
    <t>The Template is organized into two sections (A &amp; B). Each section has a discrete goal, providing LPs with:</t>
  </si>
  <si>
    <t>A.  The ability to monitor, aggregate and analyze their direct costs of participating in a given private equity fund (a “Fund”). These values are presented within the framework of a typical partners’ capital account statement, providing valuable context to the reported fees.</t>
  </si>
  <si>
    <t>B.  A summary of the GP’s sources of economics regarding the Fund and the investments made by the Fund (incl. reimbursements &amp; any fees not subject to offset).</t>
  </si>
  <si>
    <t>Template Guidance</t>
  </si>
  <si>
    <t>Through dozens of interactions with the GP &amp; LP communities during the consultation phase of the Template, the ILPA learned about several complex issues that should be considered by all stakeholders when populating and analyzing the content in the Template. The guidance below is intended to communicate the expectations and necessary background to allow LPs and GPs to determine how both parties can utilize the Template most effectively.</t>
  </si>
  <si>
    <t>This guidance assumes that every LP and GP has unique needs and resources. To accommodate this diversity, the responsibility for determining how the Template can be used to support their needs lies with individual LPs and their managers. The ILPA recommends that LPs and GPs should carefully consider the following when deciding how the Template is to be utilized within a GP’s periodic disclosure package.</t>
  </si>
  <si>
    <t xml:space="preserve"> I.      Frequency &amp; Implementation</t>
  </si>
  <si>
    <t xml:space="preserve">This Template is designed to be supplemental to a Fund’s standard financial disclosures. The ILPA recommends that the Template is provided on a quarterly basis within a reasonable timeframe after the release of standard reports. The Template is not intended to be a substitute for any other reports, including capital call and distribution notices. </t>
  </si>
  <si>
    <t>The content should be provided in Excel or digital (e.g., XML) format or similar, that allows for aggregation and analysis of information.  To maximize the usefulness of the data being presented, PDF format is not recommended.</t>
  </si>
  <si>
    <t>During the initial adoption period, LPs should adjust their adoption/frequency/lagging expectations, to accommodate for the necessary changes to GPs’ processes, technology, and resources to meet the demands of mass-producing the customized Template for each of their LPs. This transition is expected to take up to one year or more for GPs to adapt their processes, depending on the size, complexity and infrastructure of each firm’s operations.</t>
  </si>
  <si>
    <t xml:space="preserve">Additionally, LPs should be aware that select fields within the Template, particularly in Section A.3 (“Miscellaneous”), may be more difficult for GPs to produce. Feedback from numerous GPs suggests that the data in Section A.3 is neither customarily tracked in most GP systems, nor easily derived from existing ledger entries. LPs should moderate their expectations for the timely reporting of information for these fields accordingly. For the avoidance of doubt, it is anticipated that GPs will modify their processes to allow for the regular reporting of this data in future. </t>
  </si>
  <si>
    <t>When contemplating the desired timeline for full implementation of the Template into reporting processes, LPs are reminded that many (if not all) of the fees charged to portfolio investments are tracked in a separate ledger (and software) from the fund’s accounts. It will likely require meaningful revisions to GP reporting procedures, and ultimately entailing a manual process, to aggregate information from multiple ledgers into a single report.</t>
  </si>
  <si>
    <t>The Template is intended only to be applied on a prospective basis to future funds, and where feasible to reporting on current vintages.  The ILPA advises against requiring GPs to retroactively report the full breadth of the information within the Template for older funds.</t>
  </si>
  <si>
    <t>ILPA believes that it will be in the best interests of the industry in the long term to explore how to automate the generation, presentation and dissemination of the data contained within the Template. To that end, the ILPA is working closely with the AltExchange Alliance to ensure that the elements of the Template are reflected within the AltExchange data standards.  A version of the Template will be made available in a software-agnostic format, i.e., XML, to facilitate the integration of the Template’s elements into LPs’ and GPs’ existing back-end reporting systems. The XML formatted Template will be available on ilpa.org in February 2016.</t>
  </si>
  <si>
    <t>II.      Tiered Content – Differentiated Levels of Reporting</t>
  </si>
  <si>
    <t xml:space="preserve">To ensure the Template is focused on efficiently meeting the needs of a diverse LP community, a two-tiered structure has been incorporated into the Template. Level 1 data represents the higher level summary content, and the minimum baseline that the ILPA is recommending should be provided by GPs to LPs.  Level 2 data introduces additional granularity and itemization for certain subtotals, i.e., fees subject to offset and partnership expenses, and fees/reimbursements received from portfolio investments.  The more detailed Level 2 content is represented by the shaded, collapsible rows in the Template. </t>
  </si>
  <si>
    <t>The data embodied by the Level 1 summary content may be sufficient for many LPs to monitor their portfolios. As such, LPs preferring or satisfied by less detail may elect to request their GPs to provide only Level 1 content. This indication of LP preferences will help GPs focus their efforts on providing Level 2 content only to LPs that require it.</t>
  </si>
  <si>
    <t>For the avoidance of doubt, ILPA recommends that GPs seek to produce and make available all content in the Template, i.e., both the baseline Level 1 data and the more granular information embodied by Level 2. GPs should have conversations with their LPs regarding the requisite level of reporting desired, if possible agreeing to preferred level of reporting at the fund’s inception that will be provided for the life of the fund.</t>
  </si>
  <si>
    <t>III.      Scaled Implementation – Fund Sizes</t>
  </si>
  <si>
    <t>LPs should factor the size, back-office resources and operating budgets and complexity of their GPs when determining their requirements for Template compliance. Some GPs, including newer managers and managers of smaller, VC or SBIC funds, may not have the staffing resources to populate the quarterly Template in a reasonable timeframe, without significantly reducing their effectiveness in other areas. In addition, several of the fields within the Template may not apply to funds with simpler economics, meaning that these fields would have a null value.  LPs are encouraged to articulate their expectations regarding the preferred Tier of data to be provided, i.e., Level 1 or Level 2.</t>
  </si>
  <si>
    <t>IV.      Application to Legacy Funds</t>
  </si>
  <si>
    <t>LPs should consider a fund’s age when determining their requirements for Template compliance. Certain data elements within the Template may be organized by the GP in a way that could make populating the Template as written difficult.  For instance, information may be managed across different ledgers, or GPs may use a different hierarchy for tracking partnership expense sub-totals (audit, bank fees, etc.). There may be a significant operational burden associated with reorganizing a GP’s ledgers to match the Template layout. LPs should therefore weigh carefully whether the incremental value of this information for historical periods warrants requiring it for older funds and perhaps consider less stringent requirements (particularly any requests for since inception data).</t>
  </si>
  <si>
    <t>V.      Conformity with the LPA</t>
  </si>
  <si>
    <t xml:space="preserve">The values presented in the Template should be calculated within the framework of a Fund’s Limited Partnership Agreement (LPA), including its valuation policy. Calculated values for NAV, incentive allocation (carried interest), total fee offsets, gross management fees, unfunded commitment and call/distribution amounts should be consistent with the totals presented in the Fund’s other disclosures. Additionally, the definition used for Related Parties in the Template should be consistent with the definition used in the existing LPA. </t>
  </si>
  <si>
    <t>Please note that the Template does provide a recommended definition for Related Parties. The ILPA encourages the adoption of this definition for all future PE funds.</t>
  </si>
  <si>
    <t>As an exception to the above, the ILPA recommends that GPs adopt the ILPA’s prescribed, reporting subtotals for partnership expenses, fee offsets and fee/expense income received from investments (all of which is categorized as Level 2 content). Due to the various combinations of subtotals currently being reported in Fund financials, LPs are unable to conduct any meaningful, plan-level analysis of these balances. As noted in a previous section, this accommodation is only recommended for newer funds. For the avoidance of doubt, GPs are asked to adopt these categories for reporting purposes only, and are not being asked to revise their methodologies for calculating these sub-totals.</t>
  </si>
  <si>
    <t>VI.      Use of Estimates for Individual Partner’s Balances</t>
  </si>
  <si>
    <r>
      <t>To provide context to each value, the Template requests an individual LP’s allocation for every reported balance. The ILPA acknowledges that it may be unfeasible to calculate the precise</t>
    </r>
    <r>
      <rPr>
        <i/>
        <sz val="10"/>
        <color rgb="FF000000"/>
        <rFont val="Book Antiqua"/>
        <family val="1"/>
      </rPr>
      <t xml:space="preserve"> pro rata</t>
    </r>
    <r>
      <rPr>
        <sz val="10"/>
        <color rgb="FF000000"/>
        <rFont val="Book Antiqua"/>
        <family val="1"/>
      </rPr>
      <t xml:space="preserve"> partner’s share for certain balances, particularly any fees not subject to offset (as there would be no provision in the LPA to calculate the LP’s share of a fee offset to which it was not entitled). These balances are denoted with a “****” in the Template. For these balances, GPs should only provide an estimated amount, using the LP’s </t>
    </r>
    <r>
      <rPr>
        <i/>
        <sz val="10"/>
        <color rgb="FF000000"/>
        <rFont val="Book Antiqua"/>
        <family val="1"/>
      </rPr>
      <t xml:space="preserve">pro rata </t>
    </r>
    <r>
      <rPr>
        <sz val="10"/>
        <color rgb="FF000000"/>
        <rFont val="Book Antiqua"/>
        <family val="1"/>
      </rPr>
      <t xml:space="preserve">share of the Fund. </t>
    </r>
  </si>
  <si>
    <r>
      <t xml:space="preserve">Due to the accounting complexity resulting from LP opt-outs and any specialized offset/waterfall provisions in certain LP side letters, </t>
    </r>
    <r>
      <rPr>
        <b/>
        <u/>
        <sz val="10"/>
        <color rgb="FF000000"/>
        <rFont val="Book Antiqua"/>
        <family val="1"/>
      </rPr>
      <t>LPs should understand that any individual LP’s allocation for these balances are approximations and should only be used to provide context to any cumulative balances.</t>
    </r>
  </si>
  <si>
    <t>VII.      Reporting Horizon - TTM vs. YTD</t>
  </si>
  <si>
    <t>Prior drafts of the Template proposed reporting balances on a trailing-twelve-month (TTM) basis. This timeframe was designed to accommodate the internal disclosure requirements for those LPs with fiscal year ends other than December 31. However, the GP community has indicated that their current accounting practices and the limitations of most commercial software platforms do not provide for reporting TTM balances. To ensure broad adoption of the Template and the timely delivery of the information requested, the Template provides for the reporting on a year-to-date (YTD) rather than TTM basis.</t>
  </si>
  <si>
    <t>LPs have indicated that TTM reporting capability would be strongly preferred.  As the industry advances towards the fully electronic exchange of standardized information, the ILPA recommends that GPs and the software community begin evaluating ways to adapt current processes and systems to allow for this adjusted reporting horizon.</t>
  </si>
  <si>
    <t>VIII.      GP Modifications to Template</t>
  </si>
  <si>
    <t>GPs should not delete or merge any fields in the Template, including any of the more detailed itemization included as Level 2 content. Within the summary Level 1 content, GPs have the flexibility to supplement or re-order the fields in Section A.1 (NAV Reconciliation and Summary of Fees, Expenses &amp; Incentive Allocation) to accommodate for variances between their existing capital account statement format and the one used in the Template (which is mostly relevant to U.S. GAAP-centric, commingled funds). Potential additional rows include tax withholding and currency gain/loss. Fields such as Placement Fees may be moved into the reconciliation of Net Operating Income, depending on the GP’s existing reporting practices.</t>
  </si>
  <si>
    <t>GPs may also rename fields to better match the terminology of their country (e.g., Priority Profit Share is the more commonly used term for management fees in the U.K.). However, the GP is encouraged to provide guidance on how any revisions made map to the original fields in the LPA Template, as some LPs may be relying on name-based Excel formulas (e.g., VLOOKUP) to aggregate content from across Template-based reports provided by multiple GPs.</t>
  </si>
  <si>
    <t>GPs may also need to add or rename field names in the Level 1 content to accommodate funds that are denominated in multiple currencies, or with non-traditional or more complex fund structures (e.g., permanent capital and evergreen funds).</t>
  </si>
  <si>
    <t>IX.      LP Modifications to Template</t>
  </si>
  <si>
    <t>One of the many benefits of a standardized Template is the reduced need for the GP community to process numerous, bespoke fee template requests from LPs. A single standard will make the reporting process more efficient. As such, LPs should not modify any of the fields within the Template (including the accompanying Fund of Funds Template).</t>
  </si>
  <si>
    <t>However, LPs may request supplemental schedules that provide more clarity on any individual Template balance (e.g., itemized details on fee income received from individual portfolio companies). GPs should use their discretion when accommodating these supplemental Template requests.</t>
  </si>
  <si>
    <t xml:space="preserve"> X.      Footnotes</t>
  </si>
  <si>
    <t>A footnotes section is provided at the bottom of the Template. GPs are encouraged to use this space to pre-emptively describe any out-of-the-ordinary balances. Also, GPs should footnote any YTD amounts that are classified in an “Other” balance (e.g., partnership expenses-other, other offsets, etc.). Lastly, GPs should disclose in the footnotes if they have charged the Fund for any fund administration services that utilized in-house staff and infrastructure.</t>
  </si>
  <si>
    <t>XI.      Fee Allocations to Remaining Positions held by the Manager</t>
  </si>
  <si>
    <t xml:space="preserve">In Section B.1 (“Source Allocation”), GPs are asked to provide a summary of all fees and reimbursements received by the GP and its affiliates from portfolio investments (under “With Respect to the Fund’s Portfolio Companies/Investments”). Aggregate LPs’ allocation for these fees are to be provided in the middle columns of the section (under “Cumulative LPs’ Allocation of Total Fund”). In cases where the GP/affiliates have additional exposure to the Fund’s investments (e.g., via LP co-investors or other funds/vehicles within the GP’s fund family), any remaining allocation of the total fees received should be provided in the far-right columns of the section (under “Affiliated Positions”). </t>
  </si>
  <si>
    <t>In total, the cumulative amount of fees received by the GP and its affiliates (including fees not subject to offset), should be accounted for (with care taken to avoid redundant entries or double counting) in these two columns groupings. For the avoidance of any doubt, this section should not include any fees received by co-investors not under the umbrella of the GP/affiliates (e.g., other GPs or non-affiliated sponsors).</t>
  </si>
  <si>
    <t>XII.      Fund of Funds Template</t>
  </si>
  <si>
    <t>A supplemental schedule, which links to the Template, is provided to itemize the layer of fees and incentive allocation that a fund of funds (“FOF”) pays to its underlying fund holdings. These values represent the normal fees and incentive allocation that the FOF paid via their commitment to each fund holding in the portfolio. The values do not include any pro-rata share of the fees charged by the FOF to its own LPs.</t>
  </si>
  <si>
    <t>The ILPA acknowledges that any FOF will be highly challenged to provide the itemized content in the supplemental template. Like a traditional LP, the FOF’s ability to track and report this content in a meaningful fashion to its own LPs is entirely contingent upon a uniform level of reporting and universal compliance from all of the underlying managers in the FOF’s portfolio. As such, the ILPA recommends that FOF organizations provide the content in the supplemental schedule to LPs by special request only. The content should be reported in the format provided. The frequency and lag time of the reporting should be determined jointly by the FOF and the LP making the request.</t>
  </si>
  <si>
    <t>XIII.      Miscellaneous</t>
  </si>
  <si>
    <t>• The Fee Reporting Template was so named for the sake of brevity. It was not named to suggest that the ILPA, or its members, necessarily believe that incentive allocation (carried interest) should be classified as a fee.</t>
  </si>
  <si>
    <t>• The Template was designed as a tool for standardizing the preferred level of disclosures on fees, expenses and incentive allocation. It was not designed for verifying any of the GP’s calculations for these amounts. To remain focused on this goal, certain metrics/terms used in these calculations (i.e., current management fee rate, preferred return, carry percentage, waterfall structure, etc.) are intentionally withheld from the Template. Concurrent with the release of the Template, the ILPA is issuing additional guidance (in the form of a white paper and an appendix to the ILPA Principles) that will address the issue of LPA compliance.</t>
  </si>
  <si>
    <t>• To match a traditional partners’ capital account statement, values presented in Section A.1 (NAV Reconciliation and Summary of Fees, Expenses &amp; Incentive Allocation) can have a positive or negative balance, depending upon how that value typically impacts the entity’s wealth (e.g., increases in incentive allocation are a negative balance for LPs, a positive balance for the GP’s allocation and a null balance for the Total Fund). However, balances in the remaining sections are typically presented as a positive balance (regardless of their impact on wealth). As such, Template users should avoid aggregating values from different sections.</t>
  </si>
  <si>
    <t>• Current fee offset percentages are provided in Section A.1 in order to give interested LPs an approximation of total fees that are not subject to offset. LPs should be aware that potential nuances in how offset calculations are defined in an LPA (e.g., the offset percentages may increase/decrease over the life of the Fund) may make it difficult to use the Template to precisely calculate fees not subject to offset.</t>
  </si>
  <si>
    <t>• When analyzing the fees charged by the GP to its investments, LPs should consider the potential accretive nature of any billable services rendered by the GP to the portfolio investment. LPs should also acknowledge that reimbursements paid by portfolio companies to the GP for amounts the GP has advanced to cover the cost of services do not represent a source of revenue for the GP. Furthermore, GPs should acknowledge that LPs have an obligation to understand any non- “arms-length” engagement between a GP and portfolio company.</t>
  </si>
  <si>
    <t>• The Total Fund balances presented in the Template should include all parallel vehicles/AIVs under the Fund’s umbrella. Certain exceptions (e.g., funds denominated in multi-currencies) may apply.</t>
  </si>
  <si>
    <t>• As in a traditional partners’ capital account statement, partnership expenses presented in Section A.1 would not include any capitalized transaction fees charged to LPs.</t>
  </si>
  <si>
    <t>• Subsequent to the release of the Template, the ILPA will revise its existing best practices documents (call/distribution notices and quarterly reporting standards) to reflect key components of the Template. Revised best practices documents will be posted to ilpa.org in February 2016.</t>
  </si>
  <si>
    <t>© 2016 Institutional Limited Partners Association.  All rights reserved.</t>
  </si>
  <si>
    <t>ILPA Fee Reporting Template (v. 1.0) - This packet was last updated on January 28, 2016</t>
  </si>
  <si>
    <t>Inception Start:</t>
  </si>
  <si>
    <t>Best Practices Fund II, L.P.</t>
  </si>
  <si>
    <t>QTD</t>
  </si>
  <si>
    <t>YTD</t>
  </si>
  <si>
    <t>Since Inception</t>
  </si>
  <si>
    <t>Current Year Start:</t>
  </si>
  <si>
    <t>Row Contains Formulas</t>
  </si>
  <si>
    <t>Current Period Start:</t>
  </si>
  <si>
    <t>Period End:</t>
  </si>
  <si>
    <t>A. Capital Account Statement for LP #5</t>
  </si>
  <si>
    <t>A.1 NAV Reconciliation and Summary of Fees, Expenses &amp; Incentive Allocation</t>
  </si>
  <si>
    <t>LP #5's Allocation of Total Fund</t>
  </si>
  <si>
    <t>Total Fund (incl. GP Allocation)</t>
  </si>
  <si>
    <t>GP's Allocation of Total Fund</t>
  </si>
  <si>
    <t>Beginning NAV - Net of Incentive Allocation</t>
  </si>
  <si>
    <t>Contributions - Cash &amp; Non-Cash</t>
  </si>
  <si>
    <t>Total Cash / Non-Cash Flows (contributions, less distributions)</t>
  </si>
  <si>
    <t>Net Operating Income (Expense):</t>
  </si>
  <si>
    <t>(Management Fees – Gross of Offsets, Waivers &amp; Rebates):</t>
  </si>
  <si>
    <t>Management Fee Rebate</t>
  </si>
  <si>
    <t>(Partnership Expenses - Total):</t>
  </si>
  <si>
    <t>(Partnership Expenses – Accounting, Administration &amp; IT)</t>
  </si>
  <si>
    <t>(Partnership Expenses – Audit &amp; Tax Preparatory)</t>
  </si>
  <si>
    <t>(Partnership Expenses – Bank Fees)</t>
  </si>
  <si>
    <t>(Partnership Expenses – Custody Fees)</t>
  </si>
  <si>
    <t>(Partnership Expenses – Due Diligence)</t>
  </si>
  <si>
    <t>(Partnership Expenses – Legal)</t>
  </si>
  <si>
    <t>(Partnership Expenses – Organization Costs)</t>
  </si>
  <si>
    <t>(Partnership Expenses – Other Travel &amp; Entertainment)</t>
  </si>
  <si>
    <t>Total Offsets to Fees &amp; Expenses (applied during period):</t>
  </si>
  <si>
    <t>Offset Categories</t>
  </si>
  <si>
    <t>% Offset to LP #5*</t>
  </si>
  <si>
    <t>Advisory Fee Offset</t>
  </si>
  <si>
    <t>Broken Deal Fee Offset</t>
  </si>
  <si>
    <t>Transaction &amp; Deal Fee Offset</t>
  </si>
  <si>
    <t>Directors Fee Offset</t>
  </si>
  <si>
    <t>Monitoring Fee Offset</t>
  </si>
  <si>
    <t>Capital Markets Fee Offset</t>
  </si>
  <si>
    <t>Organization Cost Offset</t>
  </si>
  <si>
    <t>Placement Fee Offset</t>
  </si>
  <si>
    <t>Reconciliation for Unapplied Offset Balance (Roll-forward)</t>
  </si>
  <si>
    <t>Unapplied Offset Balance (Roll-forward) - Beginning Balance</t>
  </si>
  <si>
    <t>Plus: Total Offsets to Fees &amp; Expenses (recognized during period)</t>
  </si>
  <si>
    <t>Less: Total Offsets to Fees &amp; Expenses (applied during period)</t>
  </si>
  <si>
    <t>Unapplied Offset Balance (Roll-forward) - Ending Balance</t>
  </si>
  <si>
    <t>(Total Management Fees &amp; Partnership Expenses, Net of Offsets &amp; Rebates, Gross of Fee Waiver)</t>
  </si>
  <si>
    <t>Fee Waiver</t>
  </si>
  <si>
    <t>Interest Income</t>
  </si>
  <si>
    <t>Dividend Income</t>
  </si>
  <si>
    <t>(Interest Expense)</t>
  </si>
  <si>
    <t>Total Net Operating Income / (Expense)</t>
  </si>
  <si>
    <t>(Placement Fees)</t>
  </si>
  <si>
    <t>Realized Gain / (Loss)</t>
  </si>
  <si>
    <t>Change in Unrealized Gain / (Loss)</t>
  </si>
  <si>
    <t>Ending NAV - Net of Incentive Allocation</t>
  </si>
  <si>
    <t>Reconciliation for Accrued Incentive Allocation</t>
  </si>
  <si>
    <t>Accrued Incentive Allocation - Starting Period Balance</t>
  </si>
  <si>
    <t>Incentive Allocation - Paid During the Period</t>
  </si>
  <si>
    <t>Accrued Incentive Allocation - Periodic Change</t>
  </si>
  <si>
    <t>Accrued Incentive Allocation - Ending Period Balance</t>
  </si>
  <si>
    <t>Ending NAV - Gross of Accrued Incentive Allocation</t>
  </si>
  <si>
    <t>A.2 Commitment Reconciliation:</t>
  </si>
  <si>
    <t>Total Commitment</t>
  </si>
  <si>
    <t>Beginning Unfunded Commitment:</t>
  </si>
  <si>
    <t>(Less Contributions)</t>
  </si>
  <si>
    <t>Plus Recallable Distributions</t>
  </si>
  <si>
    <t>(Less Expired/Released Commitments)</t>
  </si>
  <si>
    <t>+/- Other Unfunded Adjustment</t>
  </si>
  <si>
    <t>Ending Unfunded Commitment</t>
  </si>
  <si>
    <r>
      <t>A.3 Miscellaneous** (</t>
    </r>
    <r>
      <rPr>
        <b/>
        <i/>
        <sz val="10"/>
        <color rgb="FF00B0F0"/>
        <rFont val="Book Antiqua"/>
        <family val="1"/>
      </rPr>
      <t>input positive values</t>
    </r>
    <r>
      <rPr>
        <b/>
        <i/>
        <sz val="10"/>
        <rFont val="Book Antiqua"/>
        <family val="1"/>
      </rPr>
      <t>):</t>
    </r>
  </si>
  <si>
    <t>Incentive Allocation - Earned (period-end balance)****</t>
  </si>
  <si>
    <t>Incentive Allocation - Amount Held in Escrow (period-end balance)****</t>
  </si>
  <si>
    <t>Returned Clawback****</t>
  </si>
  <si>
    <t>Capitalized Transaction Fees &amp; Exp. - Paid to Non-Related Parties****</t>
  </si>
  <si>
    <t>Distributions Relating to Fees &amp; Expenses****</t>
  </si>
  <si>
    <t>Fund of Funds: Gross Fees, Exp. &amp; Incentive Allocation paid to the Underlying Funds****</t>
  </si>
  <si>
    <t>B. Schedule of Fees, Incentive Allocation &amp; Reimbursements Received by the GP &amp; Related Parties, with Respect to the Fund and Portfolio Companies/Investments Held by the Fund</t>
  </si>
  <si>
    <t>B.1 Source Allocation:</t>
  </si>
  <si>
    <t>Cumulative LPs' Allocation of Total Fund</t>
  </si>
  <si>
    <t>Affiliated Positions***</t>
  </si>
  <si>
    <t>With Respect to 
the Fund's LPs</t>
  </si>
  <si>
    <t>Management Fees - Net of Rebates, Gross of Offsets and Waivers</t>
  </si>
  <si>
    <t>Partnership Expenses - Paid to GP &amp; Related Parties - Gross of Offsets</t>
  </si>
  <si>
    <t>(Less Total Offsets to Fees &amp; Expenses - applied during period)</t>
  </si>
  <si>
    <t>Capitalized Transaction Fees &amp; Exp. - Paid to GP &amp; Related Parties****</t>
  </si>
  <si>
    <t>With Respect to the Fund's Portfolio Companies/ Invs.</t>
  </si>
  <si>
    <t>Total Fees with Respect to Portfolio Companies/Investments:</t>
  </si>
  <si>
    <t>Advisory Fees****</t>
  </si>
  <si>
    <t>Broken Deal Fees****</t>
  </si>
  <si>
    <t>Transaction &amp; Deal Fees****</t>
  </si>
  <si>
    <t>Directors Fees****</t>
  </si>
  <si>
    <t>Monitoring Fees****</t>
  </si>
  <si>
    <t>Capital Markets Fees****</t>
  </si>
  <si>
    <t>Total Reimbursements for Travel &amp; Administrative Expenses****</t>
  </si>
  <si>
    <t>Total Received by the GP &amp; Related Parties</t>
  </si>
  <si>
    <t>*Current offset percentages for the specific LP; As offset calculations may change over the life of the Fund, the current offset percentages may not be applicable for calculating the non-QTD offset balances</t>
  </si>
  <si>
    <t>**Content in A.3 aims to provide users with additional context on the balances provided in other sections;  Some of the balances in A.3 represent a sub-total for an amount provided in another section;  Balances in this section should be entered as a positive amount, even though similar balances in other sections may typically be presented as a negative amount; To prevent double-counting, or other miscalculations, users should avoid netting balances in A.3 with amounts in other sections</t>
  </si>
  <si>
    <t>***Balances in this section represent fees &amp; reimbursements received by the GP/Manager/Related Parties with respect to the Fund's investments that are not allocable to the Total Fund (i.e. allocated to ownership interests of LP co-investors &amp; other vehicles managed-by/affiliated-with the GP/Manager/Related Party); To avoid double-counting, LP # 5's Allocation of Total Fund should not reflect any pro-rata share of these positions; Balances in this section, plus the balances in the "Cumulative LPs' Allocation of Total Fund" section, should equal the total fees/reimbursements received by the GP/Manager/Related Parties With Respect to the Fund's Portfolio Companies/Invs.</t>
  </si>
  <si>
    <t>****Allocation for individual LPs, the Total Fund and all remaining positions may need to be estimated on a pro-rata basis</t>
  </si>
  <si>
    <r>
      <rPr>
        <vertAlign val="superscript"/>
        <sz val="9"/>
        <rFont val="Calibri"/>
        <family val="2"/>
      </rPr>
      <t>+</t>
    </r>
    <r>
      <rPr>
        <sz val="9"/>
        <rFont val="Book Antiqua"/>
        <family val="1"/>
      </rPr>
      <t>A description should be provided in the footnote section for any amount(s) listed in this row for the year-to-date period</t>
    </r>
  </si>
  <si>
    <t>Shaded/Italicized/Grouped Content Represents Level-2 Data</t>
  </si>
  <si>
    <t>Footnotes for any YTD (Total Fund) expenses, fees &amp; offsets (including any "other" balances)</t>
  </si>
  <si>
    <t>Partnership Expenses – Other ($10,500) = Insurance ($8,000) + Partnership-Level Taxes ($2,500)</t>
  </si>
  <si>
    <t>USD</t>
  </si>
  <si>
    <t>Section</t>
  </si>
  <si>
    <t>Field</t>
  </si>
  <si>
    <t>Definition</t>
  </si>
  <si>
    <t>A1. NAV Reconciliation</t>
  </si>
  <si>
    <t>LP's Allocation of Total Fund</t>
  </si>
  <si>
    <t>Balances that represent a single LP's interest in the Total Fund; Estimations are acceptable for any single LP amount that's denoted with a "****"</t>
  </si>
  <si>
    <t>Balances that represent the cumulative interest of a single fund, including all of its side/parallel vehicles (current and liquidated)</t>
  </si>
  <si>
    <t>Balances that represent the interest of the legal entity, including any Related Parties, that manages the fund</t>
  </si>
  <si>
    <t>Non-Cash Contributions &amp; Distributions</t>
  </si>
  <si>
    <t>Includes any in-kind transactions (e.g. stock distributions) and/or "net-zero" transactions (i.e. call and distribution for the exact same amount on the same date)</t>
  </si>
  <si>
    <t>Refund of any prior management fees to the Fund's investors</t>
  </si>
  <si>
    <t>Partnership Expenses – Accounting, Administration &amp; IT</t>
  </si>
  <si>
    <r>
      <t xml:space="preserve">Expenses charged to the Fund for fund administration, including accounting, valuation services, filing fees and IT activities; </t>
    </r>
    <r>
      <rPr>
        <b/>
        <i/>
        <sz val="10"/>
        <rFont val="Book Antiqua"/>
        <family val="1"/>
      </rPr>
      <t>Any YTD expenses attributed to internal staff, Related Parties and/or internal infrastructure must be footnoted in this document</t>
    </r>
    <r>
      <rPr>
        <sz val="10"/>
        <rFont val="Book Antiqua"/>
        <family val="1"/>
      </rPr>
      <t>; Excludes expenses for audit and tax preparation</t>
    </r>
  </si>
  <si>
    <t>Partnership Expenses – Audit &amp; Tax Preparatory</t>
  </si>
  <si>
    <t>Expenses charged to the Fund for the audit of the Fund's financial records and for the preparation of any tax documents related to the Fund; Excludes any costs related to organizing the Fund, investment due diligence and fund administration expenses</t>
  </si>
  <si>
    <t>Partnership Expenses – Bank Fees</t>
  </si>
  <si>
    <t>Expenses charged to the Fund for banking/finance services; Excludes fund administration expenses</t>
  </si>
  <si>
    <t>Partnership Expenses – Custody Fees</t>
  </si>
  <si>
    <t>Expenses charged to the Fund for the registration of securities and other custody-related activities; Excludes fund administration expenses</t>
  </si>
  <si>
    <t>Partnership Expenses – Due Diligence</t>
  </si>
  <si>
    <t>Expenses charged to the Fund to confirm all material assumptions in regards to potential investment opportunities; Includes all costs that can be clearly linked to the due diligence of specific investment opportunities including legal, travel and other costs; Includes both consummated and unconsummated deals; Exclude management fees and the costs of identifying and sourcing potential investment opportunities; Excludes fund administration expenses</t>
  </si>
  <si>
    <t>Partnership Expenses – Legal</t>
  </si>
  <si>
    <t>Expenses charged to the Fund for legal services on behalf of the Fund; Includes legal analysis to interpret or amend the Fund's LPA;  Excludes any legal costs associated with organizing/administering the fund or investment due diligence</t>
  </si>
  <si>
    <t>Partnership Expenses – Organization Costs</t>
  </si>
  <si>
    <t>Expenses charged to the Fund for the establishment of the Fund, including any legal/audit costs; Excludes any fund administration expenses or Placement Fees</t>
  </si>
  <si>
    <t>Partnership Expenses – Other Travel &amp; Entertainment</t>
  </si>
  <si>
    <t>Expenses charged to the Fund related to travel &amp; entertainment on behalf of the Fund; May include travel related to LPAC meetings or unreimbursed portfolio company meetings; Excludes travel costs associated with due diligence</t>
  </si>
  <si>
    <t>Partnership Expenses – Other</t>
  </si>
  <si>
    <t>Expenses charged to the Fund, not described elsewhere; May include insurance, partnership level taxes, and deal origination/monitoring expenses; May include fees paid to the Fund's directors and advisory committee members; Explanations for any YTD amounts included in this field must be footnoted in this document</t>
  </si>
  <si>
    <t>Total Offsets to Fees &amp; Expenses (applied during period)</t>
  </si>
  <si>
    <t>Total amount that recognized fund management fees/expenses were reduced by during the period, to the benefit of the Fund's investors, resulting from fees/expenses received by the GP/Manager/Related Party; Applied offset amount does not necessarily represent the total amount of recognized fees/expenses that were subject to offset during the period, as the applied amount typically cannot exceed the total recognized, gross fund management fees/expenses during the period</t>
  </si>
  <si>
    <t>Offset (gross of any unapplied balance) for any fees/costs paid to the GP/Manager/Related Party relating to consultancy services provided to portfolio companies; Advisory fees are provided through project-based services with no ongoing monitoring style fees; Compensation is based on hourly or task-based fees; Excludes services related to Transaction &amp; Deal Fees</t>
  </si>
  <si>
    <t>Offset for any termination fees/costs received from counterparties of the Fund's unconsummated deals; Typically netted (subject to the Fund's LPA) against any unreimbursed termination fees/costs paid to counterparties; Amount is gross of any unapplied balances during the period</t>
  </si>
  <si>
    <t>Offset (gross of any unapplied balance) for any fees/costs paid to the GP/Manager/Related Party regarding the purchase and sale of investments (excl. Broken Deal Fees); Include fees/exp. related to any bolt-on acquisitions for the portfolio company</t>
  </si>
  <si>
    <t>Offset (gross of any unapplied balance) for any fees paid to the GP/Manager/Related Party (including any fees paid directly to individuals) for their role on a portfolio company's board of directors; Includes any non-cash compensation (e.g. stock)</t>
  </si>
  <si>
    <t>Offset (gross of any unapplied balance) for any fees, including accelerated monitoring fees, paid to the GP/Manager/Related Party as part of an agreement between the portfolio company and the GP/Manager/Related Party over a finite or indefinite period; Monitoring fees are identified as ongoing management services provided to portfolio companies, based on annually established fees as opposed to hourly or task based fees</t>
  </si>
  <si>
    <t>Offset (gross of any unapplied balance) for any fees/costs paid to the GP/Manager/Related Party for their role in securing financing for a company; Excludes any Transaction &amp; Deal Fees</t>
  </si>
  <si>
    <t>Offset (gross of any unapplied balance) for any costs related to the establishment of the Fund; Typically, LP offsets are provided for amounts in excess of a predetermined value; Exclude any offsets for Placement Fees</t>
  </si>
  <si>
    <t>Offset (gross of any unapplied balance) for fees/costs paid to the GP/Manager/Related Parties, or paid to outside parties, for fundraising services</t>
  </si>
  <si>
    <t>Other Offsets</t>
  </si>
  <si>
    <t>Offset (gross of any unapplied balance) for any remaining fees/costs paid to the GP/Manager/Related Party, subject to LP offset, not listed elsewhere; Explanations for any YTD amounts included in this field must be footnoted in this document</t>
  </si>
  <si>
    <t>Prior period, ending-balance for any fees/expenses, subject to offset against fund management fees/expenses, that have been recognized, but not yet credited to the benefit of the Fund's investors</t>
  </si>
  <si>
    <t>Total Offsets to Fees &amp; Expenses (recognized during period)</t>
  </si>
  <si>
    <t xml:space="preserve">Periodic fees/expenses, subject to offset against fund management fees/expenses, that were credited to the benefit of the Fund's investors;  This amount may not necessarily equal the offset amount applied during the period, as the applied amount cannot typically exceed the total amount of total recognized, gross fund management fees/expenses during the period </t>
  </si>
  <si>
    <t>Current period, ending-balance for any fees/expenses, subject to offset against fund management fees/expenses, that have been recognized, but not yet credited to the benefit of the Fund's investors</t>
  </si>
  <si>
    <t>Total Management Fees &amp; Partnership Exp., Net of Offsets &amp; Rebates, Gross of Fee Waiver</t>
  </si>
  <si>
    <t>Periodic gross management fees and fund expenses, less any Fee Waiver and Total Offsets to Fees &amp; Expenses (applied during the period)</t>
  </si>
  <si>
    <t>Any waiver of management fees in lieu of assuming the GP's commitment obligations to the Fund</t>
  </si>
  <si>
    <t>Placement Fees</t>
  </si>
  <si>
    <t>Fees/costs paid to the GP/Manager/Related Party, or to outside parties, for fundraising services; These fees are sometimes not an income statement line-item in a fund’s financial records, but rather a direct reduction to partners’ capital; GP may relocate this row, depending on how it is treated on their income statement</t>
  </si>
  <si>
    <t>Prior period, ending-balance for GP's/Manager's/Related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t>
  </si>
  <si>
    <t xml:space="preserve">GP's/Managers'/Related Parties' share of any realized profits from an investment (also known as Carried Interest and GP Profit Share), less any returned Clawback; Balance only reflects Incentive Allocation collected by the GP/Related Parties, including amounts held in escrow </t>
  </si>
  <si>
    <t>Periodic change in GP's/Managers'/Related Parties' expected share of any unrealized profits that would be paid upon realization of all remaining investments, based on current valuations (also known as Carried Interest and GP Profit Share), less any potential Clawback obligation; Change also includes any uncollected profits from realized investments, if applicable</t>
  </si>
  <si>
    <t>Current period, ending-balance for GP's/Manager's/Related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t>
  </si>
  <si>
    <t>A3. Misc.</t>
  </si>
  <si>
    <t>Incentive Allocation - Earned (period-end balance)</t>
  </si>
  <si>
    <t>Estimated period-end balance for GP's/Managers'/Related Parties' share of any realized profits from investments (aka Carried Interest and GP Profit Share), less any Returned Clawback; Balance reflects all incentive allocation entitled to the GP/Related Parties (attributable to realizations), including amounts held in escrow and/or not yet collected by the GP</t>
  </si>
  <si>
    <t>Incentive Allocation - Amount Held in Escrow (period-end balance)</t>
  </si>
  <si>
    <t>Period-End balance for the portion of the GP's/Managers'/Related Parties' share of any realized profits from investments (aka Carried Interest and GP Profit Share) that has been collected, but is currently held in a third party account until certain milestones are met (per the Fund's LPA)</t>
  </si>
  <si>
    <t>Returned Clawback</t>
  </si>
  <si>
    <t>Excess Incentive Allocation paid to the GP/Manager/Related Parties, including amounts held in escrow, which has been returned to the Fund</t>
  </si>
  <si>
    <t>Capitalized Transaction Fees &amp; Exp. - Paid to Non-Related Parties</t>
  </si>
  <si>
    <t>Any fees &amp; expenses rolled into the cost-basis of the Fund's investments that are paid by the Fund's investors to non-Related Parties</t>
  </si>
  <si>
    <t>Distributions Relating to Fees &amp; Expenses</t>
  </si>
  <si>
    <t>Estimated portion of distributions that are attributed to the return of any fees/expenses paid; Typically returned by the GP before any Incentive Allocation is captured as part of the waterfall calculation</t>
  </si>
  <si>
    <t>Fund of Funds: Gross Fees, Exp. &amp; Incentive Allocation paid to the Underlying Funds</t>
  </si>
  <si>
    <t>Additional layer of fees/expenses/Incentive Allocation (incl. accruals) charged by the underlying funds held by the Fund-of-Funds; Excludes any fees/expenses/Incentive Allocation charged by the Fund-of-Fund (the 'parent' fund) that manages the underlying funds ('child' funds); Fields are linked to a supplemental template (Fund of Funds-Underlying); LP balances are estimates</t>
  </si>
  <si>
    <t>B1. Source Allocation</t>
  </si>
  <si>
    <t>Related Party</t>
  </si>
  <si>
    <t>See "Related Party Definition" tab</t>
  </si>
  <si>
    <t>With Respect to the Fund's LPs</t>
  </si>
  <si>
    <t>Fees, expenses and incentive allocation paid/accrued by the Fund's LPs to the GP/Management/Related Parties; Excludes any expenses that are paid to non-Related Parties</t>
  </si>
  <si>
    <t>With Respect to the Fund's Portfolio Companies/Invs.</t>
  </si>
  <si>
    <t>Fees, expenses and reimbursements paid/accrued by (or in regards to) the Fund's portfolio holdings (incl. fees not subject to offsets) to the GP/Manager/Related Parties; Include any fees received from 3rd parties regarding arrangements for the investment (e.g. purchasing discount fees), and any fees received after the liquidation of the Fund or any sleeve/AIV of the Fund</t>
  </si>
  <si>
    <t>Balances that represent the cumulative interest of a single fund, including all of its side/parallel vehicles (current and liquidated), less the GP's Allocation of Total Fund</t>
  </si>
  <si>
    <t>Partnership Expenses - Paid to GP &amp; Related Parties - Net of Offsets</t>
  </si>
  <si>
    <t>Share of total partnership expenses (including any placement fees or other charges that are treated as direct reduction to partners capital) paid to the GP/Manager/Related Parties for services provided to the Fund; Excludes expenses paid to non-Related Parties that are advanced out of the management company's reserves until the expense can be called from the Fund's LPs (aka "pass-through" transactions)</t>
  </si>
  <si>
    <t>Capitalized Transaction Fees &amp; Exp. - Paid to GP &amp; Related Parties</t>
  </si>
  <si>
    <t>Any fees &amp; expenses rolled into the cost-basis of the Fund's investments that are paid by the Fund to the GP/Manager/Related Parties; Excludes expenses paid to non-Related Parties that are advanced out of the management company's reserves until the expense can be called from the Fund's LPs (aka "pass-through" transactions)</t>
  </si>
  <si>
    <t>Advisory Fees</t>
  </si>
  <si>
    <t>Fees/costs that are paid/accrued to the GP/Manager/Related Parties (incl. any fees not subject to offset) relating to consultancy services provided to portfolio companies; Advisory fees are provided through project-based services with no ongoing monitoring style fees; Compensation is based on hourly or task-based fees; Excludes services related to Transaction &amp; Deal Fees</t>
  </si>
  <si>
    <t>Broken Deal Fees</t>
  </si>
  <si>
    <t>Termination fees/costs received from counterparties of the Fund's unconsummated deals, netted against any termination fees/costs paid to counterparties that weren't reimbursed by the Fund; Include any fees not subject to offset</t>
  </si>
  <si>
    <t>Transaction &amp; Deal Fees</t>
  </si>
  <si>
    <t>Fees/costs that are paid/accrued to the GP/Manager/Related Party (incl. any fees not subject to offset) regarding the purchase and sale of investments; Excludes broken deal fees; Include fees/exp. related to bolt-on acquisitions for the portfolio company</t>
  </si>
  <si>
    <t>Directors Fees</t>
  </si>
  <si>
    <t>Fees/costs that are paid/accrued (gross of any unapplied offset balance) to the GP/Manager/Related Party (incl. any fees paid directly to individuals and/or any fees not subject to offset) for their role on the portfolio company's board of directors; Includes any non-cash compensation (e.g. stock)</t>
  </si>
  <si>
    <t>Monitoring Fees</t>
  </si>
  <si>
    <t xml:space="preserve">Fees/costs, including accelerated monitoring fees, that are paid/accrued to the GP/Manager/Related Party (incl. any fees not subject to offset) as part of an agreement between the portfolio company and the GP/Manager/Related Party over a finite or indefinite period; Monitoring fees are identified as ongoing management services provided to portfolio companies, based on annually established fees as opposed to hourly or task based fees. </t>
  </si>
  <si>
    <t>Capital Markets Fees</t>
  </si>
  <si>
    <t>Fees/costs that are paid/accrued to the GP/Manager/Related Party (incl. any fees not subject to offset) for their role in securing financing for a portfolio company</t>
  </si>
  <si>
    <t>Other Fees</t>
  </si>
  <si>
    <t>Any remaining fees/costs that are paid/accrued to the GP/Manager/Related Party (incl. any fees not subject to offset) not listed elsewhere; Explanations for any YTD amounts included in this field must be footnoted in this document</t>
  </si>
  <si>
    <t>Total Reimbursements for Travel &amp; Administrative Expenses</t>
  </si>
  <si>
    <t>Repayment of any travel or other administrative expenses from the Fund's portfolio investment to the GP/Manager/Related Party</t>
  </si>
  <si>
    <t>The ILPA acknowledges that the definition of ‘Related Parties’ can vary from manager to manager, and is typically linked to specific language in a fund’s LPA.  The ILPA also acknowledges that it’s unlikely a manager would track and report Related Party activities that did not fall within the scope of any previously agreed upon definition.  However, to ensure that a consistent standard is applied to any future funds, the ILPA strongly recommends the use of the following Related Party definition in any disclosures for funds with an inception date after March 1, 2016:</t>
  </si>
  <si>
    <t>Operational Person(s) means any operational partner, senior advisor or other consultant or employee whose primary activity for a Relevant Entity is to provide operational or back office support to any portfolio company of any investment vehicle, account or fund managed by a Related Person. 
Related Person(s) means any current or former employee, manager or partner of any Relevant Entity which employee, manager or partner is involved in the investment activities or accounting and valuation functions of such Relevant Entity or any of their respective family members.
Related Party(ies) means (i) any Related Person, (ii) any Operational Person, (iii) any entity more than [10]% of the ownership of which is held directly or indirectly (whether through other entities or trusts) by any Related Person or Operational Person and whether or not such Related Person or Operational Person participates in the carried interest received by the General Partner or the Special Limited Partner, and (iv) any consulting, legal or other service provider regularly engaged by portfolio companies of any investment vehicle, account or fund managed by a Related Person and which also provides advice or services to any Related Person or Relevant Entity.   
Relevant Entity(ies) means the General Partner, any separate carry vehicle, the Investor Advisor or any of their parent or subsidiary entities or any similar entity related to any other investment vehicle, account or fund advised or managed by any current or former Related Person.</t>
  </si>
  <si>
    <t>x</t>
  </si>
  <si>
    <t>www.AltExchange.com</t>
  </si>
  <si>
    <t>This template focuses on the mandatory fields</t>
  </si>
  <si>
    <t>These tabs list the fields and provide a description of what should be entered</t>
  </si>
  <si>
    <t>These tabs need to be completed</t>
  </si>
  <si>
    <t>This is the control tab that is used to generate the data file.</t>
  </si>
  <si>
    <t xml:space="preserve">There are hidden tabs containing the reference data used for lookups. </t>
  </si>
  <si>
    <t>Please feel free to unhide them as part of your review</t>
  </si>
  <si>
    <t>Note</t>
  </si>
  <si>
    <t>AltExchange ILPA Fee Template</t>
  </si>
  <si>
    <t>This template captures the data in the “ILPA Fee Template“ and faciliatates the preparation of an XML file</t>
  </si>
  <si>
    <t>www.AltExchangeVP.com</t>
  </si>
  <si>
    <r>
      <t>Distributions - Cash &amp; Non-Cash (</t>
    </r>
    <r>
      <rPr>
        <sz val="9"/>
        <color rgb="FF00B0F0"/>
        <rFont val="Book Antiqua"/>
        <family val="1"/>
      </rPr>
      <t>input positive values</t>
    </r>
    <r>
      <rPr>
        <sz val="9"/>
        <rFont val="Book Antiqua"/>
        <family val="1"/>
      </rPr>
      <t>)</t>
    </r>
  </si>
  <si>
    <r>
      <t>(Partnership Expenses – Other</t>
    </r>
    <r>
      <rPr>
        <i/>
        <vertAlign val="superscript"/>
        <sz val="9"/>
        <rFont val="Book Antiqua"/>
        <family val="1"/>
      </rPr>
      <t>+</t>
    </r>
    <r>
      <rPr>
        <i/>
        <sz val="9"/>
        <rFont val="Book Antiqua"/>
        <family val="1"/>
      </rPr>
      <t>)</t>
    </r>
  </si>
  <si>
    <r>
      <t>Other Offset</t>
    </r>
    <r>
      <rPr>
        <i/>
        <vertAlign val="superscript"/>
        <sz val="9"/>
        <rFont val="Book Antiqua"/>
        <family val="1"/>
      </rPr>
      <t>+</t>
    </r>
  </si>
  <si>
    <r>
      <t>Other Income/(Expense)</t>
    </r>
    <r>
      <rPr>
        <vertAlign val="superscript"/>
        <sz val="9"/>
        <rFont val="Book Antiqua"/>
        <family val="1"/>
      </rPr>
      <t>+</t>
    </r>
  </si>
  <si>
    <r>
      <t>Other Fees****</t>
    </r>
    <r>
      <rPr>
        <i/>
        <vertAlign val="superscript"/>
        <sz val="9"/>
        <rFont val="Book Antiqua"/>
        <family val="1"/>
      </rPr>
      <t>, +</t>
    </r>
  </si>
  <si>
    <t>Please complete the Fund IDs tab to enable the associated dropdown</t>
  </si>
  <si>
    <t>Please use the AltExchange Validation server to obtain unique Fund and Company identifiers.</t>
  </si>
  <si>
    <t>FUND NAME</t>
  </si>
  <si>
    <t>FUND ID</t>
  </si>
  <si>
    <t>Domain</t>
  </si>
  <si>
    <t>Version</t>
  </si>
  <si>
    <t>Level</t>
  </si>
  <si>
    <t>FeeTransparencyFundNAV</t>
  </si>
  <si>
    <t>3.0</t>
  </si>
  <si>
    <t>*</t>
  </si>
  <si>
    <t>ReportingDate</t>
  </si>
  <si>
    <t>Description (optional)</t>
  </si>
  <si>
    <t>CurrencyCode</t>
  </si>
  <si>
    <t>Fund.MasterFund</t>
  </si>
  <si>
    <t>Fund.MasterFundUID</t>
  </si>
  <si>
    <t>Fund.MasterFundSize</t>
  </si>
  <si>
    <t>Fund.FundName</t>
  </si>
  <si>
    <t>Fund.FundUID</t>
  </si>
  <si>
    <t>Fund.FundSize</t>
  </si>
  <si>
    <t>FeeTransparencyFundNAV.Investor</t>
  </si>
  <si>
    <t>InvestorName</t>
  </si>
  <si>
    <t>InvestorReference (optional)</t>
  </si>
  <si>
    <t>Type</t>
  </si>
  <si>
    <t>CurrentPeriod.PeriodStartDate</t>
  </si>
  <si>
    <t>CurrentPeriod.PeriodEndDate</t>
  </si>
  <si>
    <t>CurrentPeriod.CurrentPeriodDetail.OpenNAV</t>
  </si>
  <si>
    <t>CurrentPeriod.CurrentPeriodDetail.PeriodPaidIn</t>
  </si>
  <si>
    <t>CurrentPeriod.CurrentPeriodDetail.PeriodDistributions</t>
  </si>
  <si>
    <t>CurrentPeriod.CurrentPeriodDetail.PeriodNetFlows</t>
  </si>
  <si>
    <t>CurrentPeriod.CurrentPeriodDetail.PeriodManagementFeeExpenseGross</t>
  </si>
  <si>
    <t>CurrentPeriod.CurrentPeriodDetail.PeriodManagementFeeExpenseRebate</t>
  </si>
  <si>
    <t>CurrentPeriod.CurrentPeriodDetail.PeriodPartnershipExpenses</t>
  </si>
  <si>
    <t>CurrentPeriod.CurrentPeriodDetail.PeriodTotalOffsetsApplied</t>
  </si>
  <si>
    <t>CurrentPeriod.CurrentPeriodDetail.PeriodTotalManagementFeesPartnershipExpensesNetofOffsetsRebatesGrossofFeeWaiver</t>
  </si>
  <si>
    <t>CurrentPeriod.CurrentPeriodDetail.PeriodFeeWaiver</t>
  </si>
  <si>
    <t>CurrentPeriod.CurrentPeriodDetail.PeriodInterestIncome</t>
  </si>
  <si>
    <t>CurrentPeriod.CurrentPeriodDetail.PeriodDividentIncome</t>
  </si>
  <si>
    <t>CurrentPeriod.CurrentPeriodDetail.PeriodInterestExpense</t>
  </si>
  <si>
    <t>CurrentPeriod.CurrentPeriodDetail.PeriodOtherIncomeExpense</t>
  </si>
  <si>
    <t>CurrentPeriod.CurrentPeriodDetail.PeriodTotalNetOperatingIncome</t>
  </si>
  <si>
    <t>CurrentPeriod.CurrentPeriodDetail.PeriodPlacementFee</t>
  </si>
  <si>
    <t>CurrentPeriod.CurrentPeriodDetail.PeriodNetRealisedGainLoss</t>
  </si>
  <si>
    <t>CurrentPeriod.CurrentPeriodDetail.PeriodNetUnrealisedGainLoss</t>
  </si>
  <si>
    <t>CurrentPeriod.CurrentPeriodDetail.EndNAV</t>
  </si>
  <si>
    <t>CurrentPeriod.CurrentPeriodDetail.PeriodAccruedIncentiveAllocationBeginningBalance</t>
  </si>
  <si>
    <t>CurrentPeriod.CurrentPeriodDetail.PeriodPaidIncentiveAllocation</t>
  </si>
  <si>
    <t>CurrentPeriod.CurrentPeriodDetail.PeriodAccruedIncentiveAllocationChange</t>
  </si>
  <si>
    <t>CurrentPeriod.CurrentPeriodDetail.PeriodAccruedIncentiveAllocationEndingBalance</t>
  </si>
  <si>
    <t>CurrentPeriod.CurrentPeriodDetail.PeriodEndingNAVGrossofAccruedIncentiveAllocation</t>
  </si>
  <si>
    <t>CurrentPeriod.CurrentPeriodDetail.TotalCommitment</t>
  </si>
  <si>
    <t>CurrentPeriod.CurrentPeriodDetail.OpenUnfundedCommitment</t>
  </si>
  <si>
    <t>CurrentPeriod.CurrentPeriodDetail.PeriodFundedCommitment</t>
  </si>
  <si>
    <t>CurrentPeriod.CurrentPeriodDetail.PeriodRecallableDistributions</t>
  </si>
  <si>
    <t>CurrentPeriod.CurrentPeriodDetail.PeriodExpiredReleaseCommitments</t>
  </si>
  <si>
    <t>CurrentPeriod.CurrentPeriodDetail.PeriodOtherUnfundedAdj</t>
  </si>
  <si>
    <t>CurrentPeriod.CurrentPeriodDetail.EndUnfundedCommitment</t>
  </si>
  <si>
    <t>CurrentPeriod.CurrentPeriodDetail.UnfundedCommitmentNote (optional)</t>
  </si>
  <si>
    <t>CurrentPeriod.CurrentPeriodDetail.PeriodIncentiveAllocationEarnedEndBalance</t>
  </si>
  <si>
    <t>CurrentPeriod.CurrentPeriodDetail.PeriodIncentiveAllocationAmountHeldinEscrowEndBalance</t>
  </si>
  <si>
    <t>CurrentPeriod.CurrentPeriodDetail.PeriodReturnedClawback</t>
  </si>
  <si>
    <t>CurrentPeriod.CurrentPeriodDetail.PeriodCapitalizedTransactionFeesExpPaidtoNonRelatedParties</t>
  </si>
  <si>
    <t>CurrentPeriod.CurrentPeriodDetail.PeriodDistributionsRelatingtoFeesExpenses</t>
  </si>
  <si>
    <t>CurrentPeriod.CurrentPeriodDetail.PeriodFundofFundsGrossFeesExpIncentiveAllocationPaidUnderlyingFunds</t>
  </si>
  <si>
    <t>InceptionToDate.PeriodStartDate</t>
  </si>
  <si>
    <t>InceptionToDate.PeriodEndDate</t>
  </si>
  <si>
    <t>InceptionToDate.InceptionToDateDetail.OpenNAV</t>
  </si>
  <si>
    <t>InceptionToDate.InceptionToDateDetail.PeriodPaidIn</t>
  </si>
  <si>
    <t>InceptionToDate.InceptionToDateDetail.PeriodDistributions</t>
  </si>
  <si>
    <t>InceptionToDate.InceptionToDateDetail.PeriodNetFlows</t>
  </si>
  <si>
    <t>InceptionToDate.InceptionToDateDetail.PeriodManagementFeeExpenseGross</t>
  </si>
  <si>
    <t>InceptionToDate.InceptionToDateDetail.PeriodManagementFeeExpenseRebate</t>
  </si>
  <si>
    <t>InceptionToDate.InceptionToDateDetail.PeriodPartnershipExpenses</t>
  </si>
  <si>
    <t>InceptionToDate.InceptionToDateDetail.PeriodTotalOffsetsApplied</t>
  </si>
  <si>
    <t>InceptionToDate.InceptionToDateDetail.PeriodTotalManagementFeesPartnershipExpensesNetofOffsetsRebatesGrossofFeeWaiver</t>
  </si>
  <si>
    <t>InceptionToDate.InceptionToDateDetail.PeriodFeeWaiver</t>
  </si>
  <si>
    <t>InceptionToDate.InceptionToDateDetail.PeriodInterestIncome</t>
  </si>
  <si>
    <t>InceptionToDate.InceptionToDateDetail.PeriodDividentIncome</t>
  </si>
  <si>
    <t>InceptionToDate.InceptionToDateDetail.PeriodInterestExpense</t>
  </si>
  <si>
    <t>InceptionToDate.InceptionToDateDetail.PeriodOtherIncomeExpense</t>
  </si>
  <si>
    <t>InceptionToDate.InceptionToDateDetail.PeriodTotalNetOperatingIncome</t>
  </si>
  <si>
    <t>InceptionToDate.InceptionToDateDetail.PeriodPlacementFee</t>
  </si>
  <si>
    <t>InceptionToDate.InceptionToDateDetail.PeriodNetRealisedGainLoss</t>
  </si>
  <si>
    <t>InceptionToDate.InceptionToDateDetail.PeriodNetUnrealisedGainLoss</t>
  </si>
  <si>
    <t>InceptionToDate.InceptionToDateDetail.EndNAV</t>
  </si>
  <si>
    <t>InceptionToDate.InceptionToDateDetail.PeriodAccruedIncentiveAllocationBeginningBalance</t>
  </si>
  <si>
    <t>InceptionToDate.InceptionToDateDetail.PeriodPaidIncentiveAllocation</t>
  </si>
  <si>
    <t>InceptionToDate.InceptionToDateDetail.PeriodAccruedIncentiveAllocationChange</t>
  </si>
  <si>
    <t>InceptionToDate.InceptionToDateDetail.PeriodAccruedIncentiveAllocationEndingBalance</t>
  </si>
  <si>
    <t>InceptionToDate.InceptionToDateDetail.PeriodEndingNAVGrossofAccruedIncentiveAllocation</t>
  </si>
  <si>
    <t>InceptionToDate.InceptionToDateDetail.TotalCommitment</t>
  </si>
  <si>
    <t>InceptionToDate.InceptionToDateDetail.OpenUnfundedCommitment</t>
  </si>
  <si>
    <t>InceptionToDate.InceptionToDateDetail.PeriodFundedCommitment</t>
  </si>
  <si>
    <t>InceptionToDate.InceptionToDateDetail.PeriodRecallableDistributions</t>
  </si>
  <si>
    <t>InceptionToDate.InceptionToDateDetail.PeriodExpiredReleaseCommitments</t>
  </si>
  <si>
    <t>InceptionToDate.InceptionToDateDetail.PeriodOtherUnfundedAdj</t>
  </si>
  <si>
    <t>InceptionToDate.InceptionToDateDetail.EndUnfundedCommitment</t>
  </si>
  <si>
    <t>InceptionToDate.InceptionToDateDetail.UnfundedCommitmentNote (optional)</t>
  </si>
  <si>
    <t>InceptionToDate.InceptionToDateDetail.PeriodIncentiveAllocationEarnedEndBalance</t>
  </si>
  <si>
    <t>InceptionToDate.InceptionToDateDetail.PeriodIncentiveAllocationAmountHeldinEscrowEndBalance</t>
  </si>
  <si>
    <t>InceptionToDate.InceptionToDateDetail.PeriodReturnedClawback</t>
  </si>
  <si>
    <t>InceptionToDate.InceptionToDateDetail.PeriodCapitalizedTransactionFeesExpPaidtoNonRelatedParties</t>
  </si>
  <si>
    <t>InceptionToDate.InceptionToDateDetail.PeriodDistributionsRelatingtoFeesExpenses</t>
  </si>
  <si>
    <t>InceptionToDate.InceptionToDateDetail.PeriodFundofFundsGrossFeesExpIncentiveAllocationPaidUnderlyingFunds</t>
  </si>
  <si>
    <t>YearToDate.PeriodStartDate</t>
  </si>
  <si>
    <t>YearToDate.PeriodEndDate</t>
  </si>
  <si>
    <t>YearToDate.YearToDateDetail.OpenNAV</t>
  </si>
  <si>
    <t>YearToDate.YearToDateDetail.PeriodPaidIn</t>
  </si>
  <si>
    <t>YearToDate.YearToDateDetail.PeriodDistributions</t>
  </si>
  <si>
    <t>YearToDate.YearToDateDetail.PeriodNetFlows</t>
  </si>
  <si>
    <t>YearToDate.YearToDateDetail.PeriodManagementFeeExpenseGross</t>
  </si>
  <si>
    <t>YearToDate.YearToDateDetail.PeriodManagementFeeExpenseRebate</t>
  </si>
  <si>
    <t>YearToDate.YearToDateDetail.PeriodPartnershipExpenses</t>
  </si>
  <si>
    <t>YearToDate.YearToDateDetail.PeriodTotalOffsetsApplied</t>
  </si>
  <si>
    <t>YearToDate.YearToDateDetail.PeriodTotalManagementFeesPartnershipExpensesNetofOffsetsRebatesGrossofFeeWaiver</t>
  </si>
  <si>
    <t>YearToDate.YearToDateDetail.PeriodFeeWaiver</t>
  </si>
  <si>
    <t>YearToDate.YearToDateDetail.PeriodInterestIncome</t>
  </si>
  <si>
    <t>YearToDate.YearToDateDetail.PeriodDividentIncome</t>
  </si>
  <si>
    <t>YearToDate.YearToDateDetail.PeriodInterestExpense</t>
  </si>
  <si>
    <t>YearToDate.YearToDateDetail.PeriodOtherIncomeExpense</t>
  </si>
  <si>
    <t>YearToDate.YearToDateDetail.PeriodOtherIncomeExpenseFootnote</t>
  </si>
  <si>
    <t>YearToDate.YearToDateDetail.PeriodTotalNetOperatingIncome</t>
  </si>
  <si>
    <t>YearToDate.YearToDateDetail.PeriodPlacementFee</t>
  </si>
  <si>
    <t>YearToDate.YearToDateDetail.PeriodNetRealisedGainLoss</t>
  </si>
  <si>
    <t>YearToDate.YearToDateDetail.PeriodNetUnrealisedGainLoss</t>
  </si>
  <si>
    <t>YearToDate.YearToDateDetail.EndNAV</t>
  </si>
  <si>
    <t>YearToDate.YearToDateDetail.PeriodAccruedIncentiveAllocationBeginningBalance</t>
  </si>
  <si>
    <t>YearToDate.YearToDateDetail.PeriodPaidIncentiveAllocation</t>
  </si>
  <si>
    <t>YearToDate.YearToDateDetail.PeriodAccruedIncentiveAllocationChange</t>
  </si>
  <si>
    <t>YearToDate.YearToDateDetail.PeriodAccruedIncentiveAllocationEndingBalance</t>
  </si>
  <si>
    <t>YearToDate.YearToDateDetail.PeriodEndingNAVGrossofAccruedIncentiveAllocation</t>
  </si>
  <si>
    <t>YearToDate.YearToDateDetail.TotalCommitment</t>
  </si>
  <si>
    <t>YearToDate.YearToDateDetail.OpenUnfundedCommitment</t>
  </si>
  <si>
    <t>YearToDate.YearToDateDetail.PeriodFundedCommitment</t>
  </si>
  <si>
    <t>YearToDate.YearToDateDetail.PeriodRecallableDistributions</t>
  </si>
  <si>
    <t>YearToDate.YearToDateDetail.PeriodExpiredReleaseCommitments</t>
  </si>
  <si>
    <t>YearToDate.YearToDateDetail.PeriodOtherUnfundedAdj</t>
  </si>
  <si>
    <t>YearToDate.YearToDateDetail.EndUnfundedCommitment</t>
  </si>
  <si>
    <t>YearToDate.YearToDateDetail.UnfundedCommitmentNote (optional)</t>
  </si>
  <si>
    <t>YearToDate.YearToDateDetail.PeriodIncentiveAllocationEarnedEndBalance</t>
  </si>
  <si>
    <t>YearToDate.YearToDateDetail.PeriodIncentiveAllocationAmountHeldinEscrowEndBalance</t>
  </si>
  <si>
    <t>YearToDate.YearToDateDetail.PeriodReturnedClawback</t>
  </si>
  <si>
    <t>YearToDate.YearToDateDetail.PeriodCapitalizedTransactionFeesExpPaidtoNonRelatedParties</t>
  </si>
  <si>
    <t>YearToDate.YearToDateDetail.PeriodDistributionsRelatingtoFeesExpenses</t>
  </si>
  <si>
    <t>YearToDate.YearToDateDetail.PeriodFundofFundsGrossFeesExpIncentiveAllocationPaidUnderlyingFunds</t>
  </si>
  <si>
    <t>FeeTransparencyFundNAV.FootNote (optional)</t>
  </si>
  <si>
    <t>Number (optional)</t>
  </si>
  <si>
    <t>Label (optional)</t>
  </si>
  <si>
    <t>Text (optional)</t>
  </si>
  <si>
    <t>Please note that AltExchange definitions include the possibility to include a Master Fund and  a fund.</t>
  </si>
  <si>
    <t>This file has been prepared to enable a copy paste of the data from an Excel ILPA Fee Template.</t>
  </si>
  <si>
    <t>Master Fund Name</t>
  </si>
  <si>
    <t>Fund Name</t>
  </si>
  <si>
    <t>Master Fund Size</t>
  </si>
  <si>
    <t>Investor Name</t>
  </si>
  <si>
    <t>LP #5</t>
  </si>
  <si>
    <t>Best Practices Fund II, L.P. Master</t>
  </si>
  <si>
    <t>For additional information  on the name server, please refer to the relevant documentation on the AltExchange Validation Platform website:</t>
  </si>
  <si>
    <t>www.altexchangevp.com</t>
  </si>
  <si>
    <t>Master Fund Currency</t>
  </si>
  <si>
    <t>Fund Currency</t>
  </si>
  <si>
    <t>Section in orange (rows 1 to 6) need to be updated.</t>
  </si>
  <si>
    <t>TotalFUND</t>
  </si>
  <si>
    <t>TotalGP</t>
  </si>
  <si>
    <t>TotalLP</t>
  </si>
  <si>
    <t>INVESTOR</t>
  </si>
  <si>
    <t>LP</t>
  </si>
  <si>
    <t>FUND</t>
  </si>
  <si>
    <t>GP</t>
  </si>
  <si>
    <t>CurrentPeriod.CurrentPeriodDetail.PeriodPartnershipExpensesAccountingAdministrationIT (optional)</t>
  </si>
  <si>
    <t>CurrentPeriod.CurrentPeriodDetail.PeriodPartnershipExpensesAuditTax (optional)</t>
  </si>
  <si>
    <t>CurrentPeriod.CurrentPeriodDetail.PeriodPartnershipExpensesBankFees (optional)</t>
  </si>
  <si>
    <t>CurrentPeriod.CurrentPeriodDetail.PeriodPartnershipExpensesCustodyFees (optional)</t>
  </si>
  <si>
    <t>CurrentPeriod.CurrentPeriodDetail.PeriodPartnershipExpensesDueDiligence (optional)</t>
  </si>
  <si>
    <t>CurrentPeriod.CurrentPeriodDetail.PeriodPartnershipExpensesLegal (optional)</t>
  </si>
  <si>
    <t>CurrentPeriod.CurrentPeriodDetail.PeriodOrgExpenses (optional)</t>
  </si>
  <si>
    <t>CurrentPeriod.CurrentPeriodDetail.PeriodPartnershipOtherTravelEntertainment (optional)</t>
  </si>
  <si>
    <t>CurrentPeriod.CurrentPeriodDetail.PeriodPartnershipOther (optional)</t>
  </si>
  <si>
    <t>CurrentPeriod.CurrentPeriodDetail.PeriodAdvisoryFeeOffset (optional)</t>
  </si>
  <si>
    <t>CurrentPeriod.CurrentPeriodDetail.PeriodAdvisoryFeeOffsetPercentage (optional)</t>
  </si>
  <si>
    <t>CurrentPeriod.CurrentPeriodDetail.PeriodBrokenDealFeeOffset (optional)</t>
  </si>
  <si>
    <t>CurrentPeriod.CurrentPeriodDetail.PeriodBrokenDealFeeOffsetPercentage (optional)</t>
  </si>
  <si>
    <t>CurrentPeriod.CurrentPeriodDetail.PeriodTransactionDealFeeOffset (optional)</t>
  </si>
  <si>
    <t>CurrentPeriod.CurrentPeriodDetail.PeriodTransactionDealFeeOffsetPercentage (optional)</t>
  </si>
  <si>
    <t>CurrentPeriod.CurrentPeriodDetail.PeriodDirectorsFeeOffset (optional)</t>
  </si>
  <si>
    <t>CurrentPeriod.CurrentPeriodDetail.PeriodDirectorsFeeOffsetPercentage (optional)</t>
  </si>
  <si>
    <t>CurrentPeriod.CurrentPeriodDetail.PeriodMonitoringFeeOffset (optional)</t>
  </si>
  <si>
    <t>CurrentPeriod.CurrentPeriodDetail.PeriodMonitoringFeeOffsetPercentage (optional)</t>
  </si>
  <si>
    <t>CurrentPeriod.CurrentPeriodDetail.PeriodCapitalMarketsFeeOffset (optional)</t>
  </si>
  <si>
    <t>CurrentPeriod.CurrentPeriodDetail.PeriodCapitalMarketsFeeOffsetPercentage (optional)</t>
  </si>
  <si>
    <t>CurrentPeriod.CurrentPeriodDetail.PeriodOrganizationCostFeeOffset (optional)</t>
  </si>
  <si>
    <t>CurrentPeriod.CurrentPeriodDetail.PeriodOrganizationCostFeeOffsetPercentage (optional)</t>
  </si>
  <si>
    <t>CurrentPeriod.CurrentPeriodDetail.PeriodPlacementFeeOffset (optional)</t>
  </si>
  <si>
    <t>CurrentPeriod.CurrentPeriodDetail.PeriodPlacementFeeOffsetPercentage (optional)</t>
  </si>
  <si>
    <t>CurrentPeriod.CurrentPeriodDetail.PeriodOtherFeeOffset (optional)</t>
  </si>
  <si>
    <t>CurrentPeriod.CurrentPeriodDetail.PeriodOtherFeeOffsetPercentage (optional)</t>
  </si>
  <si>
    <t>CurrentPeriod.CurrentPeriodDetail.PeriodUnappliedOffSetBeginningBalance (optional)</t>
  </si>
  <si>
    <t>CurrentPeriod.CurrentPeriodDetail.PeriodRecognzedOffSetTotal (optional)</t>
  </si>
  <si>
    <t>CurrentPeriod.CurrentPeriodDetail.PeriodUnappliedOffSetEndingBalance (optional)</t>
  </si>
  <si>
    <t>InceptionToDate.InceptionToDateDetail.PeriodPartnershipExpensesAccountingAdministrationIT (optional)</t>
  </si>
  <si>
    <t>InceptionToDate.InceptionToDateDetail.PeriodPartnershipExpensesAuditTax (optional)</t>
  </si>
  <si>
    <t>InceptionToDate.InceptionToDateDetail.PeriodPartnershipExpensesBankFees (optional)</t>
  </si>
  <si>
    <t>InceptionToDate.InceptionToDateDetail.PeriodPartnershipExpensesCustodyFees (optional)</t>
  </si>
  <si>
    <t>InceptionToDate.InceptionToDateDetail.PeriodPartnershipExpensesDueDiligence (optional)</t>
  </si>
  <si>
    <t>InceptionToDate.InceptionToDateDetail.PeriodPartnershipExpensesLegal (optional)</t>
  </si>
  <si>
    <t>InceptionToDate.InceptionToDateDetail.PeriodOrgExpenses (optional)</t>
  </si>
  <si>
    <t>InceptionToDate.InceptionToDateDetail.PeriodPartnershipOtherTravelEntertainment (optional)</t>
  </si>
  <si>
    <t>InceptionToDate.InceptionToDateDetail.PeriodPartnershipOther (optional)</t>
  </si>
  <si>
    <t>InceptionToDate.InceptionToDateDetail.PeriodAdvisoryFeeOffset (optional)</t>
  </si>
  <si>
    <t>InceptionToDate.InceptionToDateDetail.PeriodAdvisoryFeeOffsetPercentage (optional)</t>
  </si>
  <si>
    <t>InceptionToDate.InceptionToDateDetail.PeriodBrokenDealFeeOffset (optional)</t>
  </si>
  <si>
    <t>InceptionToDate.InceptionToDateDetail.PeriodBrokenDealFeeOffsetPercentage (optional)</t>
  </si>
  <si>
    <t>InceptionToDate.InceptionToDateDetail.PeriodTransactionDealFeeOffset (optional)</t>
  </si>
  <si>
    <t>InceptionToDate.InceptionToDateDetail.PeriodTransactionDealFeeOffsetPercentage (optional)</t>
  </si>
  <si>
    <t>InceptionToDate.InceptionToDateDetail.PeriodDirectorsFeeOffset (optional)</t>
  </si>
  <si>
    <t>InceptionToDate.InceptionToDateDetail.PeriodDirectorsFeeOffsetPercentage (optional)</t>
  </si>
  <si>
    <t>InceptionToDate.InceptionToDateDetail.PeriodMonitoringFeeOffset (optional)</t>
  </si>
  <si>
    <t>InceptionToDate.InceptionToDateDetail.PeriodMonitoringFeeOffsetPercentage (optional)</t>
  </si>
  <si>
    <t>InceptionToDate.InceptionToDateDetail.PeriodCapitalMarketsFeeOffset (optional)</t>
  </si>
  <si>
    <t>InceptionToDate.InceptionToDateDetail.PeriodCapitalMarketsFeeOffsetPercentage (optional)</t>
  </si>
  <si>
    <t>InceptionToDate.InceptionToDateDetail.PeriodOrganizationCostFeeOffset (optional)</t>
  </si>
  <si>
    <t>InceptionToDate.InceptionToDateDetail.PeriodOrganizationCostFeeOffsetPercentage (optional)</t>
  </si>
  <si>
    <t>InceptionToDate.InceptionToDateDetail.PeriodPlacementFeeOffset (optional)</t>
  </si>
  <si>
    <t>InceptionToDate.InceptionToDateDetail.PeriodPlacementFeeOffsetPercentage (optional)</t>
  </si>
  <si>
    <t>InceptionToDate.InceptionToDateDetail.PeriodOtherFeeOffset (optional)</t>
  </si>
  <si>
    <t>InceptionToDate.InceptionToDateDetail.PeriodOtherFeeOffsetPercentage (optional)</t>
  </si>
  <si>
    <t>InceptionToDate.InceptionToDateDetail.PeriodUnappliedOffSetBeginningBalance (optional)</t>
  </si>
  <si>
    <t>InceptionToDate.InceptionToDateDetail.PeriodRecognzedOffSetTotal (optional)</t>
  </si>
  <si>
    <t>InceptionToDate.InceptionToDateDetail.PeriodUnappliedOffSetEndingBalance (optional)</t>
  </si>
  <si>
    <t>YearToDate.YearToDateDetail.PeriodPartnershipExpensesAccountingAdministrationIT (optional)</t>
  </si>
  <si>
    <t>YearToDate.YearToDateDetail.PeriodPartnershipExpensesAuditTax (optional)</t>
  </si>
  <si>
    <t>YearToDate.YearToDateDetail.PeriodPartnershipExpensesBankFees (optional)</t>
  </si>
  <si>
    <t>YearToDate.YearToDateDetail.PeriodPartnershipExpensesCustodyFees (optional)</t>
  </si>
  <si>
    <t>YearToDate.YearToDateDetail.PeriodPartnershipExpensesDueDiligence (optional)</t>
  </si>
  <si>
    <t>YearToDate.YearToDateDetail.PeriodPartnershipExpensesLegal (optional)</t>
  </si>
  <si>
    <t>YearToDate.YearToDateDetail.PeriodOrgExpenses (optional)</t>
  </si>
  <si>
    <t>YearToDate.YearToDateDetail.PeriodPartnershipOtherTravelEntertainment (optional)</t>
  </si>
  <si>
    <t>YearToDate.YearToDateDetail.PeriodPartnershipOther (optional)</t>
  </si>
  <si>
    <t>YearToDate.YearToDateDetail.PeriodPartnershipOtherFootnote (optional)</t>
  </si>
  <si>
    <t>YearToDate.YearToDateDetail.PeriodAdvisoryFeeOffset (optional)</t>
  </si>
  <si>
    <t>YearToDate.YearToDateDetail.PeriodAdvisoryFeeOffsetPercentage (optional)</t>
  </si>
  <si>
    <t>YearToDate.YearToDateDetail.PeriodBrokenDealFeeOffset (optional)</t>
  </si>
  <si>
    <t>YearToDate.YearToDateDetail.PeriodBrokenDealFeeOffsetPercentage (optional)</t>
  </si>
  <si>
    <t>YearToDate.YearToDateDetail.PeriodTransactionDealFeeOffset (optional)</t>
  </si>
  <si>
    <t>YearToDate.YearToDateDetail.PeriodTransactionDealFeeOffsetPercentage (optional)</t>
  </si>
  <si>
    <t>YearToDate.YearToDateDetail.PeriodDirectorsFeeOffset (optional)</t>
  </si>
  <si>
    <t>YearToDate.YearToDateDetail.PeriodDirectorsFeeOffsetPercentage (optional)</t>
  </si>
  <si>
    <t>YearToDate.YearToDateDetail.PeriodMonitoringFeeOffset (optional)</t>
  </si>
  <si>
    <t>YearToDate.YearToDateDetail.PeriodMonitoringFeeOffsetPercentage (optional)</t>
  </si>
  <si>
    <t>YearToDate.YearToDateDetail.PeriodCapitalMarketsFeeOffset (optional)</t>
  </si>
  <si>
    <t>YearToDate.YearToDateDetail.PeriodCapitalMarketsFeeOffsetPercentage (optional)</t>
  </si>
  <si>
    <t>YearToDate.YearToDateDetail.PeriodOrganizationCostFeeOffset (optional)</t>
  </si>
  <si>
    <t>YearToDate.YearToDateDetail.PeriodOrganizationCostFeeOffsetPercentage (optional)</t>
  </si>
  <si>
    <t>YearToDate.YearToDateDetail.PeriodPlacementFeeOffset (optional)</t>
  </si>
  <si>
    <t>YearToDate.YearToDateDetail.PeriodPlacementFeeOffsetPercentage (optional)</t>
  </si>
  <si>
    <t>YearToDate.YearToDateDetail.PeriodOtherFeeOffset (optional)</t>
  </si>
  <si>
    <t>YearToDate.YearToDateDetail.PeriodOtherFeeOffsetPercentage (optional)</t>
  </si>
  <si>
    <t>YearToDate.YearToDateDetail.PeriodOtherFeeOffsetFootnote (optional)</t>
  </si>
  <si>
    <t>YearToDate.YearToDateDetail.PeriodUnappliedOffSetBeginningBalance (optional)</t>
  </si>
  <si>
    <t>YearToDate.YearToDateDetail.PeriodRecognzedOffSetTotal (optional)</t>
  </si>
  <si>
    <t>YearToDate.YearToDateDetail.PeriodUnappliedOffSetEndingBalance (optional)</t>
  </si>
  <si>
    <t>FUND000000111051735</t>
  </si>
  <si>
    <t>FeeTransparencyFundSchedule</t>
  </si>
  <si>
    <t>FeeTransparencyFundSchedule.Investor</t>
  </si>
  <si>
    <t>CurrentPeriod.CurrentPeriodDetail.PeriodManagementFeesNetofRebatesGrossofOffsetsandWaivers</t>
  </si>
  <si>
    <t>CurrentPeriod.CurrentPeriodDetail.PeriodPartnershipExpensesPaidtoGPRelatedPartiesGrossofOffsets</t>
  </si>
  <si>
    <t>CurrentPeriod.CurrentPeriodDetail.PeriodTotalOffsetstoFeesExpensesappliedduringperiod</t>
  </si>
  <si>
    <t>CurrentPeriod.CurrentPeriodDetail.PeriodCapitalizedTransactionFeesExpPaidtoGPRelatedParties</t>
  </si>
  <si>
    <t>CurrentPeriod.CurrentPeriodDetail.PeriodAccruedIncentiveAllocationPeriodicChange</t>
  </si>
  <si>
    <t>CurrentPeriod.CurrentPeriodDetail.PeriodTotalFeeswithRespecttoPortfolioCompaniesInvestments</t>
  </si>
  <si>
    <t>CurrentPeriod.CurrentPeriodDetail.PeriodAdvisoryFeeswithRespecttoPortfolioCompaniesInvestments (optional)</t>
  </si>
  <si>
    <t>CurrentPeriod.CurrentPeriodDetail.PeriodBrokenDealFeeswithRespecttoPortfolioCompaniesInvestments (optional)</t>
  </si>
  <si>
    <t>CurrentPeriod.CurrentPeriodDetail.PeriodTransactionDealFeeswithRespecttoPortfolioCompaniesInvestments (optional)</t>
  </si>
  <si>
    <t>CurrentPeriod.CurrentPeriodDetail.PeriodDirectorsFeeswithRespecttoPortfolioCompaniesInvestments (optional)</t>
  </si>
  <si>
    <t>CurrentPeriod.CurrentPeriodDetail.PeriodMonitoringFeeswithRespecttoPortfolioCompaniesInvestments (optional)</t>
  </si>
  <si>
    <t>CurrentPeriod.CurrentPeriodDetail.PeriodCapitalMarketsFeeswithRespecttoPortfolioCompaniesInvestments (optional)</t>
  </si>
  <si>
    <t>CurrentPeriod.CurrentPeriodDetail.PeriodOtherFeeswithRespecttoPortfolioCompaniesInvestments (optional)</t>
  </si>
  <si>
    <t>CurrentPeriod.CurrentPeriodDetail.PeriodTotalReimbursementforTravelAdministrativeExpenseswithRespecttoPortfolioCompaniesInvestments</t>
  </si>
  <si>
    <t>CurrentPeriod.CurrentPeriodDetail.PeriodTotalReceivedbyGPRelatedPartieswithRespecttoPortfolioCompaniesInvestments</t>
  </si>
  <si>
    <t>InceptionToDate.InceptionToDateDetail.PeriodManagementFeesNetofRebatesGrossofOffsetsandWaivers</t>
  </si>
  <si>
    <t>InceptionToDate.InceptionToDateDetail.PeriodPartnershipExpensesPaidtoGPRelatedPartiesGrossofOffsets</t>
  </si>
  <si>
    <t>InceptionToDate.InceptionToDateDetail.PeriodTotalOffsetstoFeesExpensesappliedduringperiod</t>
  </si>
  <si>
    <t>InceptionToDate.InceptionToDateDetail.PeriodCapitalizedTransactionFeesExpPaidtoGPRelatedParties</t>
  </si>
  <si>
    <t>InceptionToDate.InceptionToDateDetail.PeriodAccruedIncentiveAllocationPeriodicChange</t>
  </si>
  <si>
    <t>InceptionToDate.InceptionToDateDetail.PeriodTotalFeeswithRespecttoPortfolioCompaniesInvestments</t>
  </si>
  <si>
    <t>InceptionToDate.InceptionToDateDetail.PeriodAdvisoryFeeswithRespecttoPortfolioCompaniesInvestments (optional)</t>
  </si>
  <si>
    <t>InceptionToDate.InceptionToDateDetail.PeriodBrokenDealFeeswithRespecttoPortfolioCompaniesInvestments (optional)</t>
  </si>
  <si>
    <t>InceptionToDate.InceptionToDateDetail.PeriodTransactionDealFeeswithRespecttoPortfolioCompaniesInvestments (optional)</t>
  </si>
  <si>
    <t>InceptionToDate.InceptionToDateDetail.PeriodDirectorsFeeswithRespecttoPortfolioCompaniesInvestments (optional)</t>
  </si>
  <si>
    <t>InceptionToDate.InceptionToDateDetail.PeriodMonitoringFeeswithRespecttoPortfolioCompaniesInvestments (optional)</t>
  </si>
  <si>
    <t>InceptionToDate.InceptionToDateDetail.PeriodCapitalMarketsFeeswithRespecttoPortfolioCompaniesInvestments (optional)</t>
  </si>
  <si>
    <t>InceptionToDate.InceptionToDateDetail.PeriodOtherFeeswithRespecttoPortfolioCompaniesInvestments (optional)</t>
  </si>
  <si>
    <t>InceptionToDate.InceptionToDateDetail.PeriodTotalReimbursementforTravelAdministrativeExpenseswithRespecttoPortfolioCompaniesInvestments</t>
  </si>
  <si>
    <t>InceptionToDate.InceptionToDateDetail.PeriodTotalReceivedbyGPRelatedPartieswithRespecttoPortfolioCompaniesInvestments</t>
  </si>
  <si>
    <t>YearToDate.YearToDateDetail.PeriodManagementFeesNetofRebatesGrossofOffsetsandWaivers</t>
  </si>
  <si>
    <t>YearToDate.YearToDateDetail.PeriodPartnershipExpensesPaidtoGPRelatedPartiesGrossofOffsets</t>
  </si>
  <si>
    <t>YearToDate.YearToDateDetail.PeriodTotalOffsetstoFeesExpensesappliedduringperiod</t>
  </si>
  <si>
    <t>YearToDate.YearToDateDetail.PeriodCapitalizedTransactionFeesExpPaidtoGPRelatedParties</t>
  </si>
  <si>
    <t>YearToDate.YearToDateDetail.PeriodAccruedIncentiveAllocationPeriodicChange</t>
  </si>
  <si>
    <t>YearToDate.YearToDateDetail.PeriodTotalFeeswithRespecttoPortfolioCompaniesInvestments</t>
  </si>
  <si>
    <t>YearToDate.YearToDateDetail.PeriodAdvisoryFeeswithRespecttoPortfolioCompaniesInvestments (optional)</t>
  </si>
  <si>
    <t>YearToDate.YearToDateDetail.PeriodBrokenDealFeeswithRespecttoPortfolioCompaniesInvestments (optional)</t>
  </si>
  <si>
    <t>YearToDate.YearToDateDetail.PeriodTransactionDealFeeswithRespecttoPortfolioCompaniesInvestments (optional)</t>
  </si>
  <si>
    <t>YearToDate.YearToDateDetail.PeriodDirectorsFeeswithRespecttoPortfolioCompaniesInvestments (optional)</t>
  </si>
  <si>
    <t>YearToDate.YearToDateDetail.PeriodMonitoringFeeswithRespecttoPortfolioCompaniesInvestments (optional)</t>
  </si>
  <si>
    <t>YearToDate.YearToDateDetail.PeriodCapitalMarketsFeeswithRespecttoPortfolioCompaniesInvestments (optional)</t>
  </si>
  <si>
    <t>YearToDate.YearToDateDetail.PeriodOtherFeeswithRespecttoPortfolioCompaniesInvestments (optional)</t>
  </si>
  <si>
    <t>YearToDate.YearToDateDetail.PeriodOtherFeeswithRespecttoPortfolioCompaniesInvestmentsDescription (optional)</t>
  </si>
  <si>
    <t>YearToDate.YearToDateDetail.PeriodTotalReimbursementforTravelAdministrativeExpenseswithRespecttoPortfolioCompaniesInvestments</t>
  </si>
  <si>
    <t>YearToDate.YearToDateDetail.PeriodTotalReceivedbyGPRelatedPartieswithRespecttoPortfolioCompaniesInvestments</t>
  </si>
  <si>
    <t>FeeTransparencyFundSchedule.FootNote (optional)</t>
  </si>
  <si>
    <t>RelatedParty</t>
  </si>
  <si>
    <t>RELATEDPARTY</t>
  </si>
  <si>
    <r>
      <t xml:space="preserve">The Parent Fund is the Top level fund name or grouping (ie Atlantic 3 consists of Atlantic 3 AIV 1, Blocker 2 etc
</t>
    </r>
    <r>
      <rPr>
        <b/>
        <sz val="11"/>
        <color theme="1"/>
        <rFont val="Calibri"/>
        <family val="2"/>
        <scheme val="minor"/>
      </rPr>
      <t>This maps to the Name Server Fund Name (Legal Entity)</t>
    </r>
  </si>
  <si>
    <r>
      <t xml:space="preserve">The Fund identifies the entity for the amounts reported in the domain. FundName can be the same as Master Fund or be a component of it). 
</t>
    </r>
    <r>
      <rPr>
        <b/>
        <sz val="11"/>
        <color theme="1"/>
        <rFont val="Calibri"/>
        <family val="2"/>
        <scheme val="minor"/>
      </rPr>
      <t>This maps to the Name Server Fund Name (Legal Entity)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</si>
</sst>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 #,##0.00_);_(* \(#,##0.00\);_(* &quot;-&quot;??_);_(@_)"/>
    <numFmt numFmtId="166" formatCode="&quot;$&quot;#,##0.00"/>
    <numFmt numFmtId="167" formatCode="0.000%"/>
    <numFmt numFmtId="168" formatCode="0."/>
    <numFmt numFmtId="169" formatCode="&quot;$&quot;#,##0"/>
    <numFmt numFmtId="170" formatCode="\([$-409]mmm\-yy\ \-"/>
    <numFmt numFmtId="171" formatCode="\ [$-409]mmm\-yy\)"/>
    <numFmt numFmtId="172" formatCode="yyyy\-mm\-dd"/>
  </numFmts>
  <fonts count="48" x14ac:knownFonts="1">
    <font>
      <sz val="11"/>
      <color theme="1"/>
      <name val="Calibri"/>
      <family val="2"/>
      <scheme val="minor"/>
    </font>
    <font>
      <sz val="10"/>
      <name val="Arial"/>
      <family val="2"/>
    </font>
    <font>
      <sz val="9"/>
      <name val="Book Antiqua"/>
      <family val="1"/>
    </font>
    <font>
      <b/>
      <i/>
      <sz val="12"/>
      <name val="Book Antiqua"/>
      <family val="1"/>
    </font>
    <font>
      <b/>
      <sz val="9"/>
      <name val="Book Antiqua"/>
      <family val="1"/>
    </font>
    <font>
      <b/>
      <u/>
      <sz val="9"/>
      <name val="Book Antiqua"/>
      <family val="1"/>
    </font>
    <font>
      <b/>
      <sz val="10"/>
      <name val="Book Antiqua"/>
      <family val="1"/>
    </font>
    <font>
      <sz val="10"/>
      <color theme="1"/>
      <name val="Book Antiqua"/>
      <family val="1"/>
    </font>
    <font>
      <sz val="10"/>
      <name val="Book Antiqua"/>
      <family val="1"/>
    </font>
    <font>
      <b/>
      <u/>
      <sz val="10"/>
      <name val="Book Antiqua"/>
      <family val="1"/>
    </font>
    <font>
      <sz val="12"/>
      <name val="Book Antiqua"/>
      <family val="1"/>
    </font>
    <font>
      <i/>
      <sz val="12"/>
      <name val="Book Antiqua"/>
      <family val="1"/>
    </font>
    <font>
      <b/>
      <sz val="12"/>
      <name val="Book Antiqua"/>
      <family val="1"/>
    </font>
    <font>
      <sz val="11"/>
      <color theme="1"/>
      <name val="Book Antiqua"/>
      <family val="1"/>
    </font>
    <font>
      <i/>
      <sz val="12"/>
      <color theme="1"/>
      <name val="Book Antiqua"/>
      <family val="1"/>
    </font>
    <font>
      <b/>
      <sz val="11"/>
      <color theme="1"/>
      <name val="Book Antiqua"/>
      <family val="1"/>
    </font>
    <font>
      <i/>
      <sz val="9"/>
      <name val="Book Antiqua"/>
      <family val="1"/>
    </font>
    <font>
      <i/>
      <sz val="9"/>
      <color rgb="FFFF0000"/>
      <name val="Book Antiqua"/>
      <family val="1"/>
    </font>
    <font>
      <b/>
      <i/>
      <sz val="10"/>
      <name val="Book Antiqua"/>
      <family val="1"/>
    </font>
    <font>
      <b/>
      <i/>
      <sz val="10"/>
      <color rgb="FFFF0000"/>
      <name val="Book Antiqua"/>
      <family val="1"/>
    </font>
    <font>
      <b/>
      <i/>
      <sz val="11"/>
      <name val="Book Antiqua"/>
      <family val="1"/>
    </font>
    <font>
      <b/>
      <i/>
      <sz val="9"/>
      <name val="Book Antiqua"/>
      <family val="1"/>
    </font>
    <font>
      <i/>
      <u/>
      <sz val="9"/>
      <name val="Book Antiqua"/>
      <family val="1"/>
    </font>
    <font>
      <b/>
      <i/>
      <u/>
      <sz val="9"/>
      <name val="Book Antiqua"/>
      <family val="1"/>
    </font>
    <font>
      <vertAlign val="superscript"/>
      <sz val="9"/>
      <name val="Calibri"/>
      <family val="2"/>
    </font>
    <font>
      <b/>
      <sz val="9"/>
      <color rgb="FF00B0F0"/>
      <name val="Book Antiqua"/>
      <family val="1"/>
    </font>
    <font>
      <sz val="9"/>
      <color rgb="FF00B0F0"/>
      <name val="Book Antiqua"/>
      <family val="1"/>
    </font>
    <font>
      <sz val="9"/>
      <color rgb="FF0070C0"/>
      <name val="Book Antiqua"/>
      <family val="1"/>
    </font>
    <font>
      <i/>
      <sz val="9"/>
      <color rgb="FF0070C0"/>
      <name val="Book Antiqua"/>
      <family val="1"/>
    </font>
    <font>
      <i/>
      <sz val="9"/>
      <color rgb="FF00B0F0"/>
      <name val="Book Antiqua"/>
      <family val="1"/>
    </font>
    <font>
      <sz val="9"/>
      <color theme="1"/>
      <name val="Book Antiqua"/>
      <family val="1"/>
    </font>
    <font>
      <b/>
      <i/>
      <sz val="10"/>
      <color rgb="FF00B0F0"/>
      <name val="Book Antiqua"/>
      <family val="1"/>
    </font>
    <font>
      <b/>
      <sz val="10"/>
      <color rgb="FF000000"/>
      <name val="Book Antiqua"/>
      <family val="1"/>
    </font>
    <font>
      <sz val="10"/>
      <color rgb="FF000000"/>
      <name val="Book Antiqua"/>
      <family val="1"/>
    </font>
    <font>
      <i/>
      <sz val="10"/>
      <color rgb="FF000000"/>
      <name val="Book Antiqua"/>
      <family val="1"/>
    </font>
    <font>
      <b/>
      <sz val="10"/>
      <color theme="1"/>
      <name val="Book Antiqua"/>
      <family val="1"/>
    </font>
    <font>
      <b/>
      <u/>
      <sz val="10"/>
      <color rgb="FF000000"/>
      <name val="Book Antiqua"/>
      <family val="1"/>
    </font>
    <font>
      <b/>
      <sz val="11"/>
      <color theme="1"/>
      <name val="Calibri"/>
      <family val="2"/>
      <scheme val="minor"/>
    </font>
    <font>
      <u/>
      <sz val="11"/>
      <color theme="10"/>
      <name val="Calibri"/>
      <family val="2"/>
      <scheme val="minor"/>
    </font>
    <font>
      <u/>
      <sz val="14"/>
      <color theme="10"/>
      <name val="Calibri"/>
      <family val="2"/>
      <scheme val="minor"/>
    </font>
    <font>
      <sz val="11"/>
      <color theme="1"/>
      <name val="Arial"/>
      <family val="2"/>
    </font>
    <font>
      <sz val="22"/>
      <color theme="1"/>
      <name val="Arial"/>
      <family val="2"/>
    </font>
    <font>
      <b/>
      <sz val="10"/>
      <color theme="1"/>
      <name val="Arial"/>
      <family val="2"/>
    </font>
    <font>
      <sz val="10"/>
      <color theme="1"/>
      <name val="Arial"/>
      <family val="2"/>
    </font>
    <font>
      <i/>
      <vertAlign val="superscript"/>
      <sz val="9"/>
      <name val="Book Antiqua"/>
      <family val="1"/>
    </font>
    <font>
      <vertAlign val="superscript"/>
      <sz val="9"/>
      <name val="Book Antiqua"/>
      <family val="1"/>
    </font>
    <font>
      <b/>
      <sz val="10"/>
      <name val="Arial"/>
      <family val="2"/>
    </font>
    <font>
      <sz val="11"/>
      <color theme="1"/>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6" tint="-0.24945829645680104"/>
        <bgColor indexed="64"/>
      </patternFill>
    </fill>
    <fill>
      <patternFill patternType="solid">
        <fgColor theme="5"/>
        <bgColor indexed="64"/>
      </patternFill>
    </fill>
    <fill>
      <patternFill patternType="gray0625">
        <fgColor theme="0" tint="-0.34980315561387981"/>
        <bgColor indexed="65"/>
      </patternFill>
    </fill>
    <fill>
      <patternFill patternType="gray0625">
        <fgColor theme="0" tint="-0.34980315561387981"/>
        <bgColor theme="0"/>
      </patternFill>
    </fill>
    <fill>
      <patternFill patternType="solid">
        <fgColor indexed="65"/>
        <bgColor indexed="64"/>
      </patternFill>
    </fill>
    <fill>
      <patternFill patternType="gray0625">
        <fgColor theme="0" tint="-0.34980315561387981"/>
        <bgColor theme="0" tint="-0.14981536301767021"/>
      </patternFill>
    </fill>
    <fill>
      <patternFill patternType="solid">
        <fgColor theme="6" tint="0.39994506668294322"/>
        <bgColor indexed="64"/>
      </patternFill>
    </fill>
    <fill>
      <patternFill patternType="solid">
        <fgColor rgb="FFDDD9C4"/>
        <bgColor indexed="64"/>
      </patternFill>
    </fill>
    <fill>
      <patternFill patternType="solid">
        <fgColor rgb="FFD3D3D3"/>
        <bgColor indexed="64"/>
      </patternFill>
    </fill>
    <fill>
      <patternFill patternType="solid">
        <fgColor rgb="FF9BBB59"/>
        <bgColor indexed="64"/>
      </patternFill>
    </fill>
    <fill>
      <patternFill patternType="solid">
        <fgColor rgb="FFC4D79B"/>
        <bgColor indexed="64"/>
      </patternFill>
    </fill>
    <fill>
      <patternFill patternType="solid">
        <fgColor rgb="FFBABABA"/>
        <bgColor indexed="64"/>
      </patternFill>
    </fill>
    <fill>
      <patternFill patternType="solid">
        <fgColor rgb="FFEBF1DE"/>
        <bgColor indexed="64"/>
      </patternFill>
    </fill>
    <fill>
      <patternFill patternType="solid">
        <fgColor rgb="FFE8E8E8"/>
        <bgColor indexed="64"/>
      </patternFill>
    </fill>
    <fill>
      <patternFill patternType="solid">
        <fgColor rgb="FF80808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tint="-0.34980315561387981"/>
        <bgColor indexed="64"/>
      </patternFill>
    </fill>
  </fills>
  <borders count="56">
    <border>
      <left/>
      <right/>
      <top/>
      <bottom/>
      <diagonal/>
    </border>
    <border>
      <left/>
      <right style="medium">
        <color auto="1"/>
      </right>
      <top/>
      <bottom/>
      <diagonal/>
    </border>
    <border>
      <left style="medium">
        <color auto="1"/>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theme="6" tint="-0.24927518539994506"/>
      </left>
      <right style="dashed">
        <color theme="6" tint="-0.24927518539994506"/>
      </right>
      <top style="medium">
        <color theme="6" tint="-0.24927518539994506"/>
      </top>
      <bottom style="medium">
        <color theme="6" tint="-0.24927518539994506"/>
      </bottom>
      <diagonal/>
    </border>
    <border>
      <left style="dashed">
        <color theme="6" tint="-0.24927518539994506"/>
      </left>
      <right style="dashed">
        <color theme="6" tint="-0.24927518539994506"/>
      </right>
      <top style="medium">
        <color theme="6" tint="-0.24927518539994506"/>
      </top>
      <bottom style="medium">
        <color theme="6" tint="-0.24927518539994506"/>
      </bottom>
      <diagonal/>
    </border>
    <border>
      <left style="medium">
        <color theme="6" tint="-0.24927518539994506"/>
      </left>
      <right style="dashed">
        <color theme="6" tint="-0.24927518539994506"/>
      </right>
      <top/>
      <bottom style="dashed">
        <color theme="6" tint="-0.24927518539994506"/>
      </bottom>
      <diagonal/>
    </border>
    <border>
      <left style="medium">
        <color theme="6" tint="-0.24927518539994506"/>
      </left>
      <right style="dashed">
        <color theme="6" tint="-0.24927518539994506"/>
      </right>
      <top style="dashed">
        <color theme="6" tint="-0.24927518539994506"/>
      </top>
      <bottom style="dashed">
        <color theme="6" tint="-0.24927518539994506"/>
      </bottom>
      <diagonal/>
    </border>
    <border>
      <left style="dashed">
        <color theme="6" tint="-0.24927518539994506"/>
      </left>
      <right style="dashed">
        <color theme="6" tint="-0.24927518539994506"/>
      </right>
      <top style="dashed">
        <color theme="6" tint="-0.24927518539994506"/>
      </top>
      <bottom style="dashed">
        <color theme="6" tint="-0.24927518539994506"/>
      </bottom>
      <diagonal/>
    </border>
    <border>
      <left style="medium">
        <color theme="6" tint="-0.24927518539994506"/>
      </left>
      <right style="dashed">
        <color theme="6" tint="-0.24927518539994506"/>
      </right>
      <top style="dashed">
        <color theme="6" tint="-0.24927518539994506"/>
      </top>
      <bottom style="medium">
        <color theme="6" tint="-0.24927518539994506"/>
      </bottom>
      <diagonal/>
    </border>
    <border>
      <left style="dashed">
        <color theme="6" tint="-0.24927518539994506"/>
      </left>
      <right style="dashed">
        <color theme="6" tint="-0.24927518539994506"/>
      </right>
      <top style="dashed">
        <color theme="6" tint="-0.24927518539994506"/>
      </top>
      <bottom style="medium">
        <color theme="6" tint="-0.24927518539994506"/>
      </bottom>
      <diagonal/>
    </border>
    <border>
      <left/>
      <right/>
      <top/>
      <bottom style="dashed">
        <color auto="1"/>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dashed">
        <color rgb="FF000000"/>
      </right>
      <top style="thin">
        <color rgb="FF000000"/>
      </top>
      <bottom style="dotted">
        <color rgb="FF000000"/>
      </bottom>
      <diagonal/>
    </border>
    <border>
      <left style="dashed">
        <color rgb="FF000000"/>
      </left>
      <right style="thin">
        <color rgb="FF000000"/>
      </right>
      <top style="dashed">
        <color rgb="FF000000"/>
      </top>
      <bottom style="dashed">
        <color rgb="FF000000"/>
      </bottom>
      <diagonal/>
    </border>
    <border>
      <left style="thin">
        <color rgb="FF000000"/>
      </left>
      <right style="thin">
        <color rgb="FF000000"/>
      </right>
      <top style="thin">
        <color rgb="FF000000"/>
      </top>
      <bottom style="dotted">
        <color rgb="FF000000"/>
      </bottom>
      <diagonal/>
    </border>
    <border>
      <left style="dotted">
        <color rgb="FF000000"/>
      </left>
      <right style="dashed">
        <color rgb="FF000000"/>
      </right>
      <top style="dotted">
        <color rgb="FF000000"/>
      </top>
      <bottom style="dotted">
        <color rgb="FF000000"/>
      </bottom>
      <diagonal/>
    </border>
    <border>
      <left style="dashed">
        <color rgb="FF000000"/>
      </left>
      <right style="dotted">
        <color rgb="FF000000"/>
      </right>
      <top style="dashed">
        <color rgb="FF000000"/>
      </top>
      <bottom style="dashed">
        <color rgb="FF000000"/>
      </bottom>
      <diagonal/>
    </border>
    <border>
      <left style="dotted">
        <color rgb="FF000000"/>
      </left>
      <right style="dotted">
        <color rgb="FF000000"/>
      </right>
      <top style="dotted">
        <color rgb="FF000000"/>
      </top>
      <bottom style="dotted">
        <color rgb="FF000000"/>
      </bottom>
      <diagonal/>
    </border>
    <border>
      <left/>
      <right style="dashed">
        <color rgb="FF000000"/>
      </right>
      <top/>
      <bottom/>
      <diagonal/>
    </border>
    <border>
      <left style="dashed">
        <color rgb="FF000000"/>
      </left>
      <right style="dashed">
        <color rgb="FF000000"/>
      </right>
      <top style="dashed">
        <color rgb="FF000000"/>
      </top>
      <bottom style="dashed">
        <color rgb="FF000000"/>
      </bottom>
      <diagonal/>
    </border>
    <border>
      <left style="dashed">
        <color theme="6" tint="-0.24927518539994506"/>
      </left>
      <right style="medium">
        <color theme="6" tint="-0.24924466689046906"/>
      </right>
      <top style="medium">
        <color theme="6" tint="-0.24927518539994506"/>
      </top>
      <bottom style="medium">
        <color theme="6" tint="-0.24927518539994506"/>
      </bottom>
      <diagonal/>
    </border>
    <border>
      <left style="dashed">
        <color theme="6" tint="-0.24927518539994506"/>
      </left>
      <right style="medium">
        <color theme="6" tint="-0.24924466689046906"/>
      </right>
      <top/>
      <bottom style="dashed">
        <color theme="6" tint="-0.24927518539994506"/>
      </bottom>
      <diagonal/>
    </border>
    <border>
      <left style="dashed">
        <color theme="6" tint="-0.24927518539994506"/>
      </left>
      <right style="medium">
        <color theme="6" tint="-0.24924466689046906"/>
      </right>
      <top style="dashed">
        <color theme="6" tint="-0.24927518539994506"/>
      </top>
      <bottom style="dashed">
        <color theme="6" tint="-0.24927518539994506"/>
      </bottom>
      <diagonal/>
    </border>
    <border>
      <left style="dashed">
        <color theme="6" tint="-0.24927518539994506"/>
      </left>
      <right style="medium">
        <color theme="6" tint="-0.24924466689046906"/>
      </right>
      <top style="dashed">
        <color theme="6" tint="-0.24927518539994506"/>
      </top>
      <bottom style="medium">
        <color theme="6" tint="-0.24927518539994506"/>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style="thin">
        <color auto="1"/>
      </left>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0">
    <xf numFmtId="0" fontId="0" fillId="0" borderId="0"/>
    <xf numFmtId="9" fontId="47"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47"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380">
    <xf numFmtId="0" fontId="0" fillId="0" borderId="0" xfId="0"/>
    <xf numFmtId="0" fontId="2" fillId="0" borderId="0" xfId="0" applyFont="1"/>
    <xf numFmtId="0" fontId="8" fillId="0" borderId="3" xfId="0" applyFont="1" applyFill="1" applyBorder="1" applyAlignment="1">
      <alignment vertical="center" wrapText="1"/>
    </xf>
    <xf numFmtId="164" fontId="4" fillId="0" borderId="4"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37" fontId="2" fillId="0" borderId="0" xfId="0" applyNumberFormat="1" applyFont="1" applyFill="1" applyBorder="1" applyAlignment="1">
      <alignment horizontal="center" vertical="center" wrapText="1"/>
    </xf>
    <xf numFmtId="37" fontId="2" fillId="0" borderId="1" xfId="0" applyNumberFormat="1" applyFont="1" applyFill="1" applyBorder="1" applyAlignment="1">
      <alignment horizontal="center" vertical="center" wrapText="1"/>
    </xf>
    <xf numFmtId="37" fontId="4" fillId="0" borderId="0" xfId="0" applyNumberFormat="1" applyFont="1" applyFill="1" applyBorder="1" applyAlignment="1">
      <alignment horizontal="center" vertical="center" wrapText="1"/>
    </xf>
    <xf numFmtId="37" fontId="4"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2" fillId="0" borderId="0" xfId="0" applyFont="1" applyFill="1" applyAlignment="1">
      <alignment horizontal="left"/>
    </xf>
    <xf numFmtId="0" fontId="2" fillId="0" borderId="0" xfId="0" applyFont="1" applyFill="1"/>
    <xf numFmtId="166" fontId="2" fillId="0" borderId="0" xfId="0" applyNumberFormat="1" applyFont="1" applyFill="1"/>
    <xf numFmtId="164" fontId="2" fillId="0" borderId="0" xfId="0" applyNumberFormat="1" applyFont="1" applyFill="1"/>
    <xf numFmtId="169" fontId="2" fillId="0" borderId="0" xfId="0" applyNumberFormat="1" applyFont="1" applyFill="1"/>
    <xf numFmtId="0" fontId="16" fillId="0" borderId="0" xfId="0" applyFont="1" applyFill="1" applyAlignment="1">
      <alignment horizontal="left" vertical="center"/>
    </xf>
    <xf numFmtId="0" fontId="2" fillId="0" borderId="0" xfId="0" applyFont="1" applyFill="1" applyAlignment="1">
      <alignment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170" fontId="2" fillId="0" borderId="2" xfId="0" applyNumberFormat="1" applyFont="1" applyFill="1" applyBorder="1" applyAlignment="1">
      <alignment horizontal="center" vertical="center"/>
    </xf>
    <xf numFmtId="170" fontId="2" fillId="0" borderId="0" xfId="0" applyNumberFormat="1" applyFont="1" applyFill="1" applyBorder="1" applyAlignment="1">
      <alignment horizontal="center" vertical="center"/>
    </xf>
    <xf numFmtId="170" fontId="2" fillId="0" borderId="1" xfId="0" applyNumberFormat="1" applyFont="1" applyFill="1" applyBorder="1" applyAlignment="1">
      <alignment horizontal="center" vertical="center"/>
    </xf>
    <xf numFmtId="171" fontId="2" fillId="0" borderId="7" xfId="0" applyNumberFormat="1" applyFont="1" applyFill="1" applyBorder="1" applyAlignment="1">
      <alignment horizontal="center" vertical="center" wrapText="1"/>
    </xf>
    <xf numFmtId="171" fontId="2" fillId="0" borderId="8" xfId="0" applyNumberFormat="1" applyFont="1" applyFill="1" applyBorder="1" applyAlignment="1">
      <alignment horizontal="center" vertical="center" wrapText="1"/>
    </xf>
    <xf numFmtId="171" fontId="2" fillId="0" borderId="9"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164" fontId="4" fillId="0" borderId="9" xfId="0" applyNumberFormat="1" applyFont="1" applyFill="1" applyBorder="1" applyAlignment="1">
      <alignment horizontal="center" vertical="center" wrapText="1"/>
    </xf>
    <xf numFmtId="37" fontId="2" fillId="0" borderId="2"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2" fillId="0" borderId="6" xfId="0" applyFont="1" applyFill="1" applyBorder="1"/>
    <xf numFmtId="9" fontId="2" fillId="0" borderId="2" xfId="0" applyNumberFormat="1" applyFont="1" applyFill="1" applyBorder="1"/>
    <xf numFmtId="0" fontId="2" fillId="0" borderId="2" xfId="0" applyFont="1" applyFill="1" applyBorder="1"/>
    <xf numFmtId="0" fontId="2" fillId="0" borderId="7" xfId="0" applyFont="1" applyFill="1" applyBorder="1"/>
    <xf numFmtId="166" fontId="2" fillId="0" borderId="0" xfId="0" applyNumberFormat="1" applyFont="1" applyFill="1" applyAlignment="1">
      <alignment vertical="center"/>
    </xf>
    <xf numFmtId="164" fontId="2" fillId="0" borderId="0" xfId="0" applyNumberFormat="1" applyFont="1" applyFill="1" applyAlignment="1">
      <alignment vertical="center"/>
    </xf>
    <xf numFmtId="0" fontId="7" fillId="0" borderId="10" xfId="0" applyFont="1" applyFill="1" applyBorder="1" applyAlignment="1">
      <alignment vertical="center" wrapText="1"/>
    </xf>
    <xf numFmtId="0" fontId="7" fillId="0" borderId="3" xfId="0" applyFont="1" applyFill="1" applyBorder="1" applyAlignment="1">
      <alignment vertical="center" wrapText="1"/>
    </xf>
    <xf numFmtId="0" fontId="7" fillId="0" borderId="3" xfId="0" applyFont="1" applyFill="1" applyBorder="1" applyAlignment="1">
      <alignment horizontal="left" vertical="center" wrapText="1"/>
    </xf>
    <xf numFmtId="37" fontId="16" fillId="6" borderId="0" xfId="0" applyNumberFormat="1" applyFont="1" applyFill="1" applyBorder="1" applyAlignment="1">
      <alignment horizontal="center" vertical="center" wrapText="1"/>
    </xf>
    <xf numFmtId="37" fontId="16" fillId="6" borderId="1" xfId="0" applyNumberFormat="1" applyFont="1" applyFill="1" applyBorder="1" applyAlignment="1">
      <alignment horizontal="center" vertical="center" wrapText="1"/>
    </xf>
    <xf numFmtId="37" fontId="16" fillId="7" borderId="0" xfId="0" applyNumberFormat="1" applyFont="1" applyFill="1" applyBorder="1" applyAlignment="1">
      <alignment horizontal="center" vertical="center" wrapText="1"/>
    </xf>
    <xf numFmtId="37" fontId="16" fillId="7" borderId="1" xfId="0" applyNumberFormat="1" applyFont="1" applyFill="1" applyBorder="1" applyAlignment="1">
      <alignment horizontal="center" vertical="center" wrapText="1"/>
    </xf>
    <xf numFmtId="0" fontId="9" fillId="0" borderId="0" xfId="0" applyFont="1" applyFill="1" applyAlignment="1">
      <alignment horizontal="center" wrapText="1"/>
    </xf>
    <xf numFmtId="0" fontId="8" fillId="0" borderId="0" xfId="0" applyFont="1" applyFill="1" applyAlignment="1">
      <alignment wrapText="1"/>
    </xf>
    <xf numFmtId="0" fontId="17" fillId="0" borderId="0" xfId="0" applyFont="1" applyFill="1" applyAlignment="1">
      <alignment wrapText="1"/>
    </xf>
    <xf numFmtId="0" fontId="5" fillId="2" borderId="4" xfId="0" applyFont="1" applyFill="1" applyBorder="1" applyAlignment="1">
      <alignment horizontal="center" vertical="center" wrapText="1"/>
    </xf>
    <xf numFmtId="37" fontId="2" fillId="2" borderId="6" xfId="0" applyNumberFormat="1" applyFont="1" applyFill="1" applyBorder="1" applyAlignment="1">
      <alignment horizontal="center" vertical="center" wrapText="1"/>
    </xf>
    <xf numFmtId="37" fontId="2" fillId="2" borderId="4" xfId="0" applyNumberFormat="1" applyFont="1" applyFill="1" applyBorder="1" applyAlignment="1">
      <alignment horizontal="center" vertical="center" wrapText="1"/>
    </xf>
    <xf numFmtId="37" fontId="2" fillId="2" borderId="5" xfId="0" applyNumberFormat="1"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164" fontId="2" fillId="2" borderId="9" xfId="0" applyNumberFormat="1" applyFont="1" applyFill="1" applyBorder="1" applyAlignment="1">
      <alignment horizontal="center" vertical="center" wrapText="1"/>
    </xf>
    <xf numFmtId="0" fontId="2" fillId="2" borderId="0" xfId="0" applyFont="1" applyFill="1"/>
    <xf numFmtId="0" fontId="21" fillId="2" borderId="0" xfId="0" applyFont="1" applyFill="1" applyBorder="1" applyAlignment="1">
      <alignment horizontal="center" vertical="center" wrapText="1"/>
    </xf>
    <xf numFmtId="37" fontId="4" fillId="2" borderId="0" xfId="0" applyNumberFormat="1" applyFont="1" applyFill="1" applyBorder="1" applyAlignment="1">
      <alignment horizontal="center" vertical="center" wrapText="1"/>
    </xf>
    <xf numFmtId="37" fontId="4" fillId="2" borderId="1" xfId="0" applyNumberFormat="1" applyFont="1" applyFill="1" applyBorder="1" applyAlignment="1">
      <alignment horizontal="center" vertical="center" wrapText="1"/>
    </xf>
    <xf numFmtId="166" fontId="16" fillId="0" borderId="0" xfId="0" applyNumberFormat="1" applyFont="1" applyFill="1" applyAlignment="1">
      <alignment horizontal="left"/>
    </xf>
    <xf numFmtId="167" fontId="16" fillId="0" borderId="0" xfId="1" applyNumberFormat="1" applyFont="1" applyFill="1" applyAlignment="1">
      <alignment horizontal="left"/>
    </xf>
    <xf numFmtId="0" fontId="15" fillId="0" borderId="0" xfId="0" applyFont="1" applyFill="1" applyAlignment="1">
      <alignment horizontal="right" vertical="top"/>
    </xf>
    <xf numFmtId="0" fontId="13" fillId="0" borderId="0" xfId="0" applyFont="1" applyFill="1" applyAlignment="1">
      <alignment vertical="top"/>
    </xf>
    <xf numFmtId="0" fontId="8" fillId="0" borderId="0" xfId="0" applyFont="1" applyFill="1" applyAlignment="1">
      <alignment vertical="top" wrapText="1"/>
    </xf>
    <xf numFmtId="0" fontId="13" fillId="0" borderId="0" xfId="0" applyFont="1" applyFill="1" applyAlignment="1">
      <alignment vertical="top" wrapText="1"/>
    </xf>
    <xf numFmtId="0" fontId="13" fillId="0" borderId="0" xfId="0" applyFont="1" applyFill="1" applyAlignment="1">
      <alignment vertical="center" wrapText="1"/>
    </xf>
    <xf numFmtId="0" fontId="13" fillId="0" borderId="0" xfId="0" applyFont="1" applyFill="1" applyAlignment="1">
      <alignment vertical="center"/>
    </xf>
    <xf numFmtId="168" fontId="12" fillId="0" borderId="0" xfId="0" quotePrefix="1" applyNumberFormat="1" applyFont="1" applyFill="1" applyAlignment="1">
      <alignment vertical="top" wrapText="1"/>
    </xf>
    <xf numFmtId="0" fontId="13" fillId="0" borderId="0" xfId="0" applyFont="1" applyFill="1" applyAlignment="1">
      <alignment horizontal="left" vertical="center"/>
    </xf>
    <xf numFmtId="168" fontId="12" fillId="0" borderId="0" xfId="0" quotePrefix="1" applyNumberFormat="1" applyFont="1" applyFill="1" applyAlignment="1">
      <alignment horizontal="right" vertical="top"/>
    </xf>
    <xf numFmtId="168" fontId="12" fillId="0" borderId="0" xfId="0" applyNumberFormat="1" applyFont="1" applyFill="1" applyAlignment="1">
      <alignment horizontal="center" vertical="top"/>
    </xf>
    <xf numFmtId="168" fontId="12" fillId="0" borderId="0" xfId="0" applyNumberFormat="1" applyFont="1" applyFill="1" applyAlignment="1">
      <alignment horizontal="right" vertical="top"/>
    </xf>
    <xf numFmtId="168" fontId="12" fillId="0" borderId="0" xfId="0" applyNumberFormat="1" applyFont="1" applyFill="1" applyAlignment="1">
      <alignment horizontal="right" vertical="center"/>
    </xf>
    <xf numFmtId="168" fontId="15" fillId="0" borderId="0" xfId="0" applyNumberFormat="1" applyFont="1" applyFill="1" applyAlignment="1">
      <alignment horizontal="right" vertical="center"/>
    </xf>
    <xf numFmtId="0" fontId="15" fillId="0" borderId="0" xfId="0" applyFont="1" applyFill="1" applyAlignment="1">
      <alignment horizontal="right" vertical="center"/>
    </xf>
    <xf numFmtId="3" fontId="4" fillId="0" borderId="1" xfId="0" applyNumberFormat="1" applyFont="1" applyFill="1" applyBorder="1" applyAlignment="1">
      <alignment horizontal="center" vertical="center" wrapText="1"/>
    </xf>
    <xf numFmtId="164" fontId="25" fillId="0" borderId="4" xfId="0" applyNumberFormat="1" applyFont="1" applyFill="1" applyBorder="1" applyAlignment="1">
      <alignment horizontal="center" vertical="center" wrapText="1"/>
    </xf>
    <xf numFmtId="164" fontId="25" fillId="0" borderId="5" xfId="0" applyNumberFormat="1" applyFont="1" applyFill="1" applyBorder="1" applyAlignment="1">
      <alignment horizontal="center" vertical="center" wrapText="1"/>
    </xf>
    <xf numFmtId="37" fontId="26" fillId="0" borderId="0" xfId="0" applyNumberFormat="1" applyFont="1" applyFill="1" applyBorder="1" applyAlignment="1">
      <alignment horizontal="center" vertical="center" wrapText="1"/>
    </xf>
    <xf numFmtId="37" fontId="26" fillId="0" borderId="2" xfId="0" applyNumberFormat="1" applyFont="1" applyFill="1" applyBorder="1" applyAlignment="1">
      <alignment horizontal="center" vertical="center" wrapText="1"/>
    </xf>
    <xf numFmtId="37" fontId="26" fillId="0" borderId="1" xfId="0" applyNumberFormat="1" applyFont="1" applyFill="1" applyBorder="1" applyAlignment="1">
      <alignment horizontal="center" vertical="center" wrapText="1"/>
    </xf>
    <xf numFmtId="37" fontId="26" fillId="2" borderId="0" xfId="4" applyNumberFormat="1" applyFont="1" applyFill="1" applyBorder="1" applyAlignment="1">
      <alignment horizontal="center" vertical="center" wrapText="1"/>
    </xf>
    <xf numFmtId="37" fontId="26" fillId="2" borderId="2" xfId="0" applyNumberFormat="1" applyFont="1" applyFill="1" applyBorder="1" applyAlignment="1">
      <alignment horizontal="center" vertical="center" wrapText="1"/>
    </xf>
    <xf numFmtId="37" fontId="26" fillId="2" borderId="0" xfId="0" applyNumberFormat="1" applyFont="1" applyFill="1" applyBorder="1" applyAlignment="1">
      <alignment horizontal="center" vertical="center" wrapText="1"/>
    </xf>
    <xf numFmtId="37" fontId="26" fillId="2" borderId="1" xfId="0" applyNumberFormat="1" applyFont="1" applyFill="1" applyBorder="1" applyAlignment="1">
      <alignment horizontal="center" vertical="center" wrapText="1"/>
    </xf>
    <xf numFmtId="37" fontId="26" fillId="2" borderId="1" xfId="4" applyNumberFormat="1" applyFont="1" applyFill="1" applyBorder="1" applyAlignment="1">
      <alignment horizontal="center" vertical="center" wrapText="1"/>
    </xf>
    <xf numFmtId="37" fontId="27" fillId="0" borderId="0" xfId="0" applyNumberFormat="1" applyFont="1" applyFill="1" applyBorder="1" applyAlignment="1">
      <alignment horizontal="center" vertical="center" wrapText="1"/>
    </xf>
    <xf numFmtId="37" fontId="27" fillId="0" borderId="1" xfId="0" applyNumberFormat="1" applyFont="1" applyFill="1" applyBorder="1" applyAlignment="1">
      <alignment horizontal="center" vertical="center" wrapText="1"/>
    </xf>
    <xf numFmtId="37" fontId="27" fillId="2" borderId="0" xfId="0" applyNumberFormat="1" applyFont="1" applyFill="1" applyBorder="1" applyAlignment="1">
      <alignment horizontal="center" vertical="center" wrapText="1"/>
    </xf>
    <xf numFmtId="37" fontId="27" fillId="2" borderId="1" xfId="0" applyNumberFormat="1" applyFont="1" applyFill="1" applyBorder="1" applyAlignment="1">
      <alignment horizontal="center" vertical="center" wrapText="1"/>
    </xf>
    <xf numFmtId="37" fontId="28" fillId="6" borderId="0" xfId="0" applyNumberFormat="1" applyFont="1" applyFill="1" applyBorder="1" applyAlignment="1">
      <alignment horizontal="center" vertical="center" wrapText="1"/>
    </xf>
    <xf numFmtId="37" fontId="28" fillId="6" borderId="1" xfId="0" applyNumberFormat="1" applyFont="1" applyFill="1" applyBorder="1" applyAlignment="1">
      <alignment horizontal="center" vertical="center" wrapText="1"/>
    </xf>
    <xf numFmtId="37" fontId="27" fillId="8" borderId="0" xfId="0" applyNumberFormat="1" applyFont="1" applyFill="1" applyBorder="1" applyAlignment="1">
      <alignment horizontal="center" vertical="center" wrapText="1"/>
    </xf>
    <xf numFmtId="37" fontId="27" fillId="8" borderId="1" xfId="0" applyNumberFormat="1" applyFont="1" applyFill="1" applyBorder="1" applyAlignment="1">
      <alignment horizontal="center" vertical="center" wrapText="1"/>
    </xf>
    <xf numFmtId="37" fontId="28" fillId="7" borderId="0" xfId="0" applyNumberFormat="1" applyFont="1" applyFill="1" applyBorder="1" applyAlignment="1">
      <alignment horizontal="center" vertical="center" wrapText="1"/>
    </xf>
    <xf numFmtId="37" fontId="28" fillId="7" borderId="1" xfId="0" applyNumberFormat="1" applyFont="1" applyFill="1" applyBorder="1" applyAlignment="1">
      <alignment horizontal="center" vertical="center" wrapText="1"/>
    </xf>
    <xf numFmtId="37" fontId="25" fillId="0" borderId="0" xfId="0" applyNumberFormat="1" applyFont="1" applyFill="1" applyBorder="1" applyAlignment="1">
      <alignment horizontal="center" vertical="center" wrapText="1"/>
    </xf>
    <xf numFmtId="37" fontId="25" fillId="0" borderId="1" xfId="0" applyNumberFormat="1" applyFont="1" applyFill="1" applyBorder="1" applyAlignment="1">
      <alignment horizontal="center" vertical="center" wrapText="1"/>
    </xf>
    <xf numFmtId="164" fontId="26" fillId="2" borderId="0" xfId="0" applyNumberFormat="1" applyFont="1" applyFill="1" applyBorder="1" applyAlignment="1">
      <alignment horizontal="center" vertical="center" wrapText="1"/>
    </xf>
    <xf numFmtId="164" fontId="26" fillId="2" borderId="1" xfId="0" applyNumberFormat="1" applyFont="1" applyFill="1" applyBorder="1" applyAlignment="1">
      <alignment horizontal="center" vertical="center" wrapText="1"/>
    </xf>
    <xf numFmtId="14" fontId="26" fillId="0" borderId="5" xfId="0" applyNumberFormat="1" applyFont="1" applyFill="1" applyBorder="1"/>
    <xf numFmtId="14" fontId="26" fillId="0" borderId="1" xfId="0" applyNumberFormat="1" applyFont="1" applyFill="1" applyBorder="1"/>
    <xf numFmtId="14" fontId="26" fillId="0" borderId="9" xfId="0" applyNumberFormat="1" applyFont="1" applyFill="1" applyBorder="1"/>
    <xf numFmtId="164" fontId="7" fillId="0" borderId="3" xfId="0" applyNumberFormat="1" applyFont="1" applyFill="1" applyBorder="1" applyAlignment="1">
      <alignment vertical="center" wrapText="1"/>
    </xf>
    <xf numFmtId="164" fontId="26" fillId="0" borderId="0" xfId="0" applyNumberFormat="1" applyFon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164" fontId="25" fillId="0" borderId="0" xfId="0" applyNumberFormat="1" applyFont="1" applyFill="1" applyBorder="1" applyAlignment="1">
      <alignment horizontal="center" vertical="center" wrapText="1"/>
    </xf>
    <xf numFmtId="37" fontId="26" fillId="2" borderId="11" xfId="0" applyNumberFormat="1" applyFont="1" applyFill="1" applyBorder="1" applyAlignment="1">
      <alignment horizontal="center" vertical="center" wrapText="1"/>
    </xf>
    <xf numFmtId="37" fontId="26" fillId="2" borderId="12" xfId="0" applyNumberFormat="1" applyFont="1" applyFill="1" applyBorder="1" applyAlignment="1">
      <alignment horizontal="center" vertical="center" wrapText="1"/>
    </xf>
    <xf numFmtId="37" fontId="28" fillId="6" borderId="11" xfId="0" applyNumberFormat="1" applyFont="1" applyFill="1" applyBorder="1" applyAlignment="1">
      <alignment horizontal="center" vertical="center" wrapText="1"/>
    </xf>
    <xf numFmtId="37" fontId="28" fillId="6" borderId="12" xfId="0" applyNumberFormat="1" applyFont="1" applyFill="1" applyBorder="1" applyAlignment="1">
      <alignment horizontal="center" vertical="center" wrapText="1"/>
    </xf>
    <xf numFmtId="37" fontId="16" fillId="6" borderId="13" xfId="0" applyNumberFormat="1" applyFont="1" applyFill="1" applyBorder="1" applyAlignment="1">
      <alignment horizontal="center" vertical="center" wrapText="1"/>
    </xf>
    <xf numFmtId="37" fontId="16" fillId="6" borderId="14" xfId="0" applyNumberFormat="1" applyFont="1" applyFill="1" applyBorder="1" applyAlignment="1">
      <alignment horizontal="center" vertical="center" wrapText="1"/>
    </xf>
    <xf numFmtId="37" fontId="16" fillId="7" borderId="13" xfId="0" applyNumberFormat="1" applyFont="1" applyFill="1" applyBorder="1" applyAlignment="1">
      <alignment horizontal="center" vertical="center" wrapText="1"/>
    </xf>
    <xf numFmtId="37" fontId="16" fillId="7" borderId="14"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wrapText="1"/>
    </xf>
    <xf numFmtId="164" fontId="30" fillId="0" borderId="1" xfId="0" applyNumberFormat="1" applyFont="1" applyFill="1" applyBorder="1" applyAlignment="1">
      <alignment horizontal="center" vertical="center" wrapText="1"/>
    </xf>
    <xf numFmtId="37" fontId="29" fillId="7" borderId="2" xfId="0" applyNumberFormat="1" applyFont="1" applyFill="1" applyBorder="1" applyAlignment="1">
      <alignment horizontal="center" vertical="center" wrapText="1"/>
    </xf>
    <xf numFmtId="37" fontId="29" fillId="7" borderId="0" xfId="0" applyNumberFormat="1" applyFont="1" applyFill="1" applyBorder="1" applyAlignment="1">
      <alignment horizontal="center" vertical="center" wrapText="1"/>
    </xf>
    <xf numFmtId="37" fontId="29" fillId="7" borderId="1" xfId="0" applyNumberFormat="1" applyFont="1" applyFill="1" applyBorder="1" applyAlignment="1">
      <alignment horizontal="center" vertical="center" wrapText="1"/>
    </xf>
    <xf numFmtId="37" fontId="26" fillId="2" borderId="7" xfId="0" applyNumberFormat="1" applyFont="1" applyFill="1" applyBorder="1" applyAlignment="1">
      <alignment horizontal="center" vertical="center" wrapText="1"/>
    </xf>
    <xf numFmtId="37" fontId="26" fillId="2" borderId="8" xfId="0" applyNumberFormat="1" applyFont="1" applyFill="1" applyBorder="1" applyAlignment="1">
      <alignment horizontal="center" vertical="center" wrapText="1"/>
    </xf>
    <xf numFmtId="37" fontId="26" fillId="2" borderId="9" xfId="0" applyNumberFormat="1" applyFont="1" applyFill="1" applyBorder="1" applyAlignment="1">
      <alignment horizontal="center" vertical="center" wrapText="1"/>
    </xf>
    <xf numFmtId="0" fontId="8" fillId="0" borderId="0" xfId="0" applyFont="1" applyFill="1" applyBorder="1" applyAlignment="1">
      <alignment wrapText="1"/>
    </xf>
    <xf numFmtId="0" fontId="8" fillId="2" borderId="3" xfId="0" applyFont="1" applyFill="1" applyBorder="1" applyAlignment="1">
      <alignment vertical="center" wrapText="1"/>
    </xf>
    <xf numFmtId="37" fontId="30" fillId="0" borderId="0" xfId="0" applyNumberFormat="1" applyFont="1" applyFill="1" applyBorder="1" applyAlignment="1">
      <alignment horizontal="center" vertical="center" wrapText="1"/>
    </xf>
    <xf numFmtId="37" fontId="30" fillId="0" borderId="1" xfId="0" applyNumberFormat="1" applyFont="1" applyFill="1" applyBorder="1" applyAlignment="1">
      <alignment horizontal="center" vertical="center" wrapText="1"/>
    </xf>
    <xf numFmtId="37" fontId="30" fillId="0" borderId="7" xfId="0" applyNumberFormat="1" applyFont="1" applyFill="1" applyBorder="1" applyAlignment="1">
      <alignment horizontal="center" vertical="center" wrapText="1"/>
    </xf>
    <xf numFmtId="37" fontId="30" fillId="0" borderId="8" xfId="0" applyNumberFormat="1" applyFont="1" applyFill="1" applyBorder="1" applyAlignment="1">
      <alignment horizontal="center" vertical="center" wrapText="1"/>
    </xf>
    <xf numFmtId="37" fontId="30" fillId="0" borderId="9" xfId="0" applyNumberFormat="1" applyFont="1" applyFill="1" applyBorder="1" applyAlignment="1">
      <alignment horizontal="center" vertical="center" wrapText="1"/>
    </xf>
    <xf numFmtId="0" fontId="32" fillId="0" borderId="0" xfId="0" applyFont="1" applyAlignment="1">
      <alignment horizontal="justify" vertical="top"/>
    </xf>
    <xf numFmtId="0" fontId="7" fillId="0" borderId="0" xfId="0" applyFont="1" applyAlignment="1">
      <alignment vertical="top"/>
    </xf>
    <xf numFmtId="0" fontId="33" fillId="0" borderId="0" xfId="0" applyFont="1" applyAlignment="1">
      <alignment horizontal="left" vertical="top" wrapText="1"/>
    </xf>
    <xf numFmtId="0" fontId="33" fillId="0" borderId="0" xfId="0" applyFont="1" applyAlignment="1">
      <alignment horizontal="justify" vertical="top"/>
    </xf>
    <xf numFmtId="0" fontId="7" fillId="0" borderId="0" xfId="0" applyFont="1" applyAlignment="1">
      <alignment horizontal="justify" vertical="top"/>
    </xf>
    <xf numFmtId="0" fontId="7" fillId="0" borderId="0" xfId="0" applyFont="1" applyAlignment="1">
      <alignment vertical="top" wrapText="1"/>
    </xf>
    <xf numFmtId="0" fontId="7" fillId="0" borderId="0" xfId="0" applyFont="1" applyAlignment="1">
      <alignment horizontal="left" vertical="top" wrapText="1"/>
    </xf>
    <xf numFmtId="0" fontId="35" fillId="0" borderId="0" xfId="0" applyFont="1" applyAlignment="1">
      <alignment horizontal="justify" vertical="top"/>
    </xf>
    <xf numFmtId="0" fontId="33" fillId="0" borderId="0" xfId="0" applyFont="1" applyAlignment="1">
      <alignment horizontal="left" vertical="top" wrapText="1" indent="2"/>
    </xf>
    <xf numFmtId="0" fontId="7" fillId="0" borderId="0" xfId="0" applyFont="1" applyFill="1" applyAlignment="1">
      <alignment horizontal="justify" vertical="top"/>
    </xf>
    <xf numFmtId="0" fontId="6" fillId="0" borderId="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37" fontId="2" fillId="2" borderId="2" xfId="0" applyNumberFormat="1" applyFont="1" applyFill="1" applyBorder="1" applyAlignment="1">
      <alignment horizontal="center" vertical="center" wrapText="1"/>
    </xf>
    <xf numFmtId="37" fontId="2" fillId="2" borderId="0" xfId="0" applyNumberFormat="1" applyFont="1" applyFill="1" applyBorder="1" applyAlignment="1">
      <alignment horizontal="center" vertical="center" wrapText="1"/>
    </xf>
    <xf numFmtId="37" fontId="2" fillId="2" borderId="1" xfId="0" applyNumberFormat="1" applyFont="1" applyFill="1" applyBorder="1" applyAlignment="1">
      <alignment horizontal="center" vertical="center" wrapText="1"/>
    </xf>
    <xf numFmtId="0" fontId="13" fillId="0" borderId="0" xfId="0" applyFont="1" applyAlignment="1">
      <alignment vertical="center"/>
    </xf>
    <xf numFmtId="0" fontId="6" fillId="0" borderId="0" xfId="0" applyFont="1" applyFill="1" applyAlignment="1">
      <alignment wrapText="1"/>
    </xf>
    <xf numFmtId="0" fontId="16" fillId="0" borderId="0" xfId="0" applyFont="1" applyFill="1" applyAlignment="1">
      <alignment horizontal="left"/>
    </xf>
    <xf numFmtId="0" fontId="3" fillId="0" borderId="4" xfId="0" applyFont="1" applyFill="1" applyBorder="1" applyAlignment="1">
      <alignment horizontal="left" vertical="center" wrapText="1"/>
    </xf>
    <xf numFmtId="0" fontId="40" fillId="0" borderId="0" xfId="0" applyFont="1"/>
    <xf numFmtId="0" fontId="43" fillId="0" borderId="0" xfId="0" applyFont="1" applyAlignment="1">
      <alignment horizontal="left"/>
    </xf>
    <xf numFmtId="0" fontId="43" fillId="0" borderId="0" xfId="0" applyFont="1"/>
    <xf numFmtId="0" fontId="42" fillId="0" borderId="0" xfId="0" applyFont="1"/>
    <xf numFmtId="164" fontId="25" fillId="0" borderId="6" xfId="0" applyNumberFormat="1" applyFont="1" applyFill="1" applyBorder="1" applyAlignment="1">
      <alignment horizontal="center" vertical="center" wrapText="1"/>
    </xf>
    <xf numFmtId="37" fontId="4" fillId="2" borderId="2" xfId="0" applyNumberFormat="1" applyFont="1" applyFill="1" applyBorder="1" applyAlignment="1">
      <alignment horizontal="center" vertical="center" wrapText="1"/>
    </xf>
    <xf numFmtId="37" fontId="27" fillId="2" borderId="2" xfId="0" applyNumberFormat="1" applyFont="1" applyFill="1" applyBorder="1" applyAlignment="1">
      <alignment horizontal="center" vertical="center" wrapText="1"/>
    </xf>
    <xf numFmtId="37" fontId="27" fillId="0" borderId="2" xfId="0" applyNumberFormat="1" applyFont="1" applyFill="1" applyBorder="1" applyAlignment="1">
      <alignment horizontal="center" vertical="center" wrapText="1"/>
    </xf>
    <xf numFmtId="37" fontId="28" fillId="6" borderId="2" xfId="0" applyNumberFormat="1" applyFont="1" applyFill="1" applyBorder="1" applyAlignment="1">
      <alignment horizontal="center" vertical="center" wrapText="1"/>
    </xf>
    <xf numFmtId="37" fontId="27" fillId="8" borderId="2" xfId="0" applyNumberFormat="1" applyFont="1" applyFill="1" applyBorder="1" applyAlignment="1">
      <alignment horizontal="center" vertical="center" wrapText="1"/>
    </xf>
    <xf numFmtId="0" fontId="5" fillId="6" borderId="1" xfId="0" applyFont="1" applyFill="1" applyBorder="1" applyAlignment="1">
      <alignment horizontal="center" wrapText="1"/>
    </xf>
    <xf numFmtId="37" fontId="27" fillId="6" borderId="0" xfId="0" applyNumberFormat="1" applyFont="1" applyFill="1" applyBorder="1" applyAlignment="1">
      <alignment horizontal="center" vertical="center" wrapText="1"/>
    </xf>
    <xf numFmtId="37" fontId="27" fillId="6" borderId="1" xfId="0" applyNumberFormat="1" applyFont="1" applyFill="1" applyBorder="1" applyAlignment="1">
      <alignment horizontal="center" vertical="center" wrapText="1"/>
    </xf>
    <xf numFmtId="37" fontId="27" fillId="6" borderId="2" xfId="0" applyNumberFormat="1" applyFont="1" applyFill="1" applyBorder="1" applyAlignment="1">
      <alignment horizontal="center" vertical="center" wrapText="1"/>
    </xf>
    <xf numFmtId="9" fontId="16" fillId="9" borderId="1" xfId="0" applyNumberFormat="1" applyFont="1" applyFill="1" applyBorder="1" applyAlignment="1">
      <alignment horizontal="center" vertical="center" wrapText="1"/>
    </xf>
    <xf numFmtId="37" fontId="28" fillId="6" borderId="15" xfId="0" applyNumberFormat="1" applyFont="1" applyFill="1" applyBorder="1" applyAlignment="1">
      <alignment horizontal="center" vertical="center" wrapText="1"/>
    </xf>
    <xf numFmtId="37" fontId="16" fillId="6" borderId="2" xfId="0" applyNumberFormat="1" applyFont="1" applyFill="1" applyBorder="1" applyAlignment="1">
      <alignment horizontal="center" vertical="center" wrapText="1"/>
    </xf>
    <xf numFmtId="37" fontId="16" fillId="6" borderId="16" xfId="0" applyNumberFormat="1" applyFont="1" applyFill="1" applyBorder="1" applyAlignment="1">
      <alignment horizontal="center" vertical="center" wrapText="1"/>
    </xf>
    <xf numFmtId="37" fontId="30" fillId="0" borderId="2" xfId="0" applyNumberFormat="1" applyFont="1" applyFill="1" applyBorder="1" applyAlignment="1">
      <alignment horizontal="center" vertical="center" wrapText="1"/>
    </xf>
    <xf numFmtId="37" fontId="26" fillId="0" borderId="0" xfId="0" quotePrefix="1" applyNumberFormat="1" applyFont="1" applyFill="1" applyBorder="1" applyAlignment="1">
      <alignment horizontal="center" vertical="center" wrapText="1"/>
    </xf>
    <xf numFmtId="37" fontId="4" fillId="0" borderId="2" xfId="0" applyNumberFormat="1" applyFont="1" applyFill="1" applyBorder="1" applyAlignment="1">
      <alignment horizontal="center" vertical="center" wrapText="1"/>
    </xf>
    <xf numFmtId="37" fontId="25"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7" fontId="26" fillId="2" borderId="15"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64" fontId="25" fillId="0" borderId="2" xfId="0" applyNumberFormat="1" applyFont="1" applyFill="1" applyBorder="1" applyAlignment="1">
      <alignment horizontal="center" vertical="center" wrapText="1"/>
    </xf>
    <xf numFmtId="164" fontId="26" fillId="0" borderId="2" xfId="0" applyNumberFormat="1" applyFont="1" applyFill="1" applyBorder="1" applyAlignment="1">
      <alignment horizontal="center" vertical="center" wrapText="1"/>
    </xf>
    <xf numFmtId="164" fontId="26" fillId="2" borderId="2" xfId="0" applyNumberFormat="1" applyFont="1" applyFill="1" applyBorder="1" applyAlignment="1">
      <alignment horizontal="center" vertical="center" wrapText="1"/>
    </xf>
    <xf numFmtId="0" fontId="0" fillId="10" borderId="17" xfId="0" applyFill="1" applyBorder="1"/>
    <xf numFmtId="0" fontId="0" fillId="10" borderId="18" xfId="0" applyFill="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49" fontId="1" fillId="11" borderId="24" xfId="7" applyNumberFormat="1" applyFont="1" applyFill="1" applyBorder="1" applyAlignment="1">
      <alignment horizontal="center"/>
    </xf>
    <xf numFmtId="49" fontId="46" fillId="11" borderId="24" xfId="7" applyNumberFormat="1" applyFont="1" applyFill="1" applyBorder="1" applyAlignment="1">
      <alignment horizontal="center"/>
    </xf>
    <xf numFmtId="0" fontId="1" fillId="12" borderId="25" xfId="7" applyFill="1" applyBorder="1"/>
    <xf numFmtId="0" fontId="1" fillId="13" borderId="26" xfId="7" applyNumberFormat="1" applyFont="1" applyFill="1" applyBorder="1" applyAlignment="1" applyProtection="1"/>
    <xf numFmtId="0" fontId="1" fillId="0" borderId="0" xfId="7"/>
    <xf numFmtId="0" fontId="1" fillId="12" borderId="0" xfId="7" applyFill="1"/>
    <xf numFmtId="0" fontId="1" fillId="14" borderId="27" xfId="7" applyNumberFormat="1" applyFont="1" applyFill="1" applyBorder="1" applyAlignment="1" applyProtection="1"/>
    <xf numFmtId="0" fontId="1" fillId="15" borderId="28" xfId="7" applyNumberFormat="1" applyFont="1" applyFill="1" applyBorder="1" applyAlignment="1" applyProtection="1"/>
    <xf numFmtId="0" fontId="1" fillId="14" borderId="29" xfId="7" applyNumberFormat="1" applyFont="1" applyFill="1" applyBorder="1" applyAlignment="1" applyProtection="1"/>
    <xf numFmtId="15" fontId="1" fillId="16" borderId="30" xfId="7" applyNumberFormat="1" applyFont="1" applyFill="1" applyBorder="1" applyAlignment="1" applyProtection="1"/>
    <xf numFmtId="49" fontId="1" fillId="17" borderId="31" xfId="7" applyNumberFormat="1" applyFont="1" applyFill="1" applyBorder="1" applyAlignment="1" applyProtection="1"/>
    <xf numFmtId="49" fontId="1" fillId="16" borderId="32" xfId="7" applyNumberFormat="1" applyFont="1" applyFill="1" applyBorder="1" applyAlignment="1" applyProtection="1"/>
    <xf numFmtId="49" fontId="1" fillId="16" borderId="30" xfId="7" applyNumberFormat="1" applyFont="1" applyFill="1" applyBorder="1" applyAlignment="1" applyProtection="1"/>
    <xf numFmtId="0" fontId="1" fillId="16" borderId="32" xfId="7" applyNumberFormat="1" applyFont="1" applyFill="1" applyBorder="1" applyAlignment="1" applyProtection="1"/>
    <xf numFmtId="0" fontId="1" fillId="16" borderId="30" xfId="7" applyNumberFormat="1" applyFont="1" applyFill="1" applyBorder="1" applyAlignment="1" applyProtection="1"/>
    <xf numFmtId="0" fontId="1" fillId="12" borderId="33" xfId="7" applyFill="1" applyBorder="1"/>
    <xf numFmtId="0" fontId="1" fillId="18" borderId="34" xfId="7" applyNumberFormat="1" applyFont="1" applyFill="1" applyBorder="1" applyAlignment="1" applyProtection="1"/>
    <xf numFmtId="0" fontId="1" fillId="15" borderId="34" xfId="7" applyNumberFormat="1" applyFont="1" applyFill="1" applyBorder="1" applyAlignment="1" applyProtection="1"/>
    <xf numFmtId="49" fontId="1" fillId="17" borderId="34" xfId="7" applyNumberFormat="1" applyFont="1" applyFill="1" applyBorder="1" applyAlignment="1" applyProtection="1"/>
    <xf numFmtId="0" fontId="0" fillId="0" borderId="0" xfId="0" applyAlignment="1"/>
    <xf numFmtId="0" fontId="42" fillId="0" borderId="0" xfId="0" applyFont="1" applyAlignment="1">
      <alignment horizontal="center" vertical="center" wrapText="1"/>
    </xf>
    <xf numFmtId="0" fontId="4" fillId="19" borderId="0" xfId="0" applyFont="1" applyFill="1"/>
    <xf numFmtId="0" fontId="2" fillId="19" borderId="0" xfId="0" applyFont="1" applyFill="1"/>
    <xf numFmtId="165" fontId="2" fillId="19" borderId="0" xfId="4" applyFont="1" applyFill="1"/>
    <xf numFmtId="0" fontId="38" fillId="0" borderId="0" xfId="6" applyAlignment="1"/>
    <xf numFmtId="0" fontId="0" fillId="10" borderId="35" xfId="0" applyFill="1" applyBorder="1"/>
    <xf numFmtId="0" fontId="0" fillId="20" borderId="36" xfId="0" applyFill="1" applyBorder="1"/>
    <xf numFmtId="0" fontId="0" fillId="20" borderId="37" xfId="0" applyFill="1" applyBorder="1"/>
    <xf numFmtId="0" fontId="0" fillId="20" borderId="38" xfId="0" applyFill="1" applyBorder="1"/>
    <xf numFmtId="2" fontId="1" fillId="16" borderId="32" xfId="7" applyNumberFormat="1" applyFont="1" applyFill="1" applyBorder="1" applyAlignment="1" applyProtection="1"/>
    <xf numFmtId="172" fontId="1" fillId="16" borderId="32" xfId="7" applyNumberFormat="1" applyFont="1" applyFill="1" applyBorder="1" applyAlignment="1" applyProtection="1"/>
    <xf numFmtId="37" fontId="1" fillId="16" borderId="32" xfId="7" applyNumberFormat="1" applyFont="1" applyFill="1" applyBorder="1" applyAlignment="1" applyProtection="1"/>
    <xf numFmtId="0" fontId="1" fillId="17" borderId="34" xfId="7" applyNumberFormat="1" applyFont="1" applyFill="1" applyBorder="1" applyAlignment="1" applyProtection="1"/>
    <xf numFmtId="37" fontId="1" fillId="17" borderId="34" xfId="7" applyNumberFormat="1" applyFont="1" applyFill="1" applyBorder="1" applyAlignment="1" applyProtection="1"/>
    <xf numFmtId="2" fontId="1" fillId="16" borderId="30" xfId="7" applyNumberFormat="1" applyFont="1" applyFill="1" applyBorder="1" applyAlignment="1" applyProtection="1"/>
    <xf numFmtId="10" fontId="1" fillId="17" borderId="34" xfId="7" applyNumberFormat="1" applyFont="1" applyFill="1" applyBorder="1" applyAlignment="1" applyProtection="1"/>
    <xf numFmtId="0" fontId="43" fillId="5" borderId="0" xfId="0" applyFont="1" applyFill="1" applyAlignment="1">
      <alignment horizontal="left"/>
    </xf>
    <xf numFmtId="0" fontId="43" fillId="0" borderId="0" xfId="0" applyFont="1" applyAlignment="1">
      <alignment horizontal="left"/>
    </xf>
    <xf numFmtId="0" fontId="38" fillId="0" borderId="0" xfId="6" applyAlignment="1">
      <alignment horizontal="center"/>
    </xf>
    <xf numFmtId="0" fontId="39" fillId="0" borderId="0" xfId="6" applyFont="1" applyAlignment="1">
      <alignment horizontal="center"/>
    </xf>
    <xf numFmtId="0" fontId="41" fillId="0" borderId="0" xfId="0" applyFont="1" applyAlignment="1">
      <alignment horizontal="center"/>
    </xf>
    <xf numFmtId="0" fontId="42" fillId="0" borderId="0" xfId="0" applyFont="1" applyAlignment="1">
      <alignment horizontal="center" vertical="center" wrapText="1"/>
    </xf>
    <xf numFmtId="0" fontId="43" fillId="4" borderId="0" xfId="0" applyFont="1" applyFill="1" applyAlignment="1">
      <alignment horizontal="left"/>
    </xf>
    <xf numFmtId="0" fontId="43" fillId="3" borderId="0" xfId="0" applyFont="1" applyFill="1" applyAlignment="1">
      <alignment horizontal="left"/>
    </xf>
    <xf numFmtId="0" fontId="22" fillId="2" borderId="2" xfId="0" applyFont="1" applyFill="1" applyBorder="1" applyAlignment="1">
      <alignment horizontal="left"/>
    </xf>
    <xf numFmtId="0" fontId="22" fillId="2" borderId="0" xfId="0" applyFont="1" applyFill="1" applyBorder="1" applyAlignment="1">
      <alignment horizontal="left"/>
    </xf>
    <xf numFmtId="0" fontId="22" fillId="2" borderId="1" xfId="0" applyFont="1" applyFill="1" applyBorder="1" applyAlignment="1">
      <alignment horizontal="left"/>
    </xf>
    <xf numFmtId="0" fontId="2" fillId="2" borderId="2" xfId="0" applyFont="1" applyFill="1" applyBorder="1" applyAlignment="1">
      <alignment horizontal="left"/>
    </xf>
    <xf numFmtId="0" fontId="2" fillId="2" borderId="0" xfId="0" applyFont="1" applyFill="1" applyBorder="1" applyAlignment="1">
      <alignment horizontal="left"/>
    </xf>
    <xf numFmtId="0" fontId="2" fillId="2" borderId="1" xfId="0" applyFont="1" applyFill="1" applyBorder="1" applyAlignment="1">
      <alignment horizontal="left"/>
    </xf>
    <xf numFmtId="0" fontId="2" fillId="2" borderId="7" xfId="0" applyFont="1" applyFill="1" applyBorder="1" applyAlignment="1">
      <alignment horizontal="left"/>
    </xf>
    <xf numFmtId="0" fontId="2" fillId="2" borderId="8" xfId="0" applyFont="1" applyFill="1" applyBorder="1" applyAlignment="1">
      <alignment horizontal="left"/>
    </xf>
    <xf numFmtId="0" fontId="2" fillId="2" borderId="9" xfId="0" applyFont="1" applyFill="1" applyBorder="1" applyAlignment="1">
      <alignment horizontal="left"/>
    </xf>
    <xf numFmtId="0" fontId="4" fillId="2" borderId="1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0" xfId="0" quotePrefix="1" applyFont="1" applyFill="1" applyBorder="1" applyAlignment="1">
      <alignment horizontal="left"/>
    </xf>
    <xf numFmtId="0" fontId="18" fillId="7" borderId="40" xfId="0" applyFont="1" applyFill="1" applyBorder="1" applyAlignment="1">
      <alignment horizontal="left" vertical="center" wrapText="1"/>
    </xf>
    <xf numFmtId="0" fontId="18" fillId="7" borderId="41" xfId="0" applyFont="1" applyFill="1" applyBorder="1" applyAlignment="1">
      <alignment horizontal="left" vertical="center" wrapText="1"/>
    </xf>
    <xf numFmtId="0" fontId="23" fillId="2" borderId="6" xfId="0" applyFont="1" applyFill="1" applyBorder="1" applyAlignment="1">
      <alignment horizontal="left"/>
    </xf>
    <xf numFmtId="0" fontId="23" fillId="2" borderId="4" xfId="0" applyFont="1" applyFill="1" applyBorder="1" applyAlignment="1">
      <alignment horizontal="left"/>
    </xf>
    <xf numFmtId="0" fontId="23" fillId="2" borderId="5" xfId="0" applyFont="1" applyFill="1" applyBorder="1" applyAlignment="1">
      <alignment horizontal="left"/>
    </xf>
    <xf numFmtId="0" fontId="16" fillId="6" borderId="2" xfId="0" applyFont="1" applyFill="1" applyBorder="1" applyAlignment="1">
      <alignment horizontal="left" vertical="center" wrapText="1" indent="2"/>
    </xf>
    <xf numFmtId="0" fontId="16" fillId="6" borderId="0" xfId="0" applyFont="1" applyFill="1" applyBorder="1" applyAlignment="1">
      <alignment horizontal="left" vertical="center" wrapText="1" indent="2"/>
    </xf>
    <xf numFmtId="0" fontId="2" fillId="0" borderId="7" xfId="0" applyFont="1" applyFill="1" applyBorder="1" applyAlignment="1">
      <alignment horizontal="left" vertical="center" wrapText="1"/>
    </xf>
    <xf numFmtId="0" fontId="2" fillId="0" borderId="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2" fillId="2" borderId="0" xfId="0" applyFont="1" applyFill="1" applyBorder="1" applyAlignment="1">
      <alignment horizontal="left" wrapText="1"/>
    </xf>
    <xf numFmtId="0" fontId="2" fillId="0" borderId="0" xfId="0" applyFont="1" applyFill="1" applyBorder="1" applyAlignment="1">
      <alignment horizontal="left" wrapText="1"/>
    </xf>
    <xf numFmtId="0" fontId="2" fillId="2" borderId="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2" xfId="0" applyFont="1" applyFill="1" applyBorder="1" applyAlignment="1">
      <alignment horizontal="left" wrapText="1"/>
    </xf>
    <xf numFmtId="0" fontId="2" fillId="0" borderId="1" xfId="0" applyFont="1" applyFill="1" applyBorder="1" applyAlignment="1">
      <alignment horizontal="left" wrapText="1"/>
    </xf>
    <xf numFmtId="0" fontId="16" fillId="0" borderId="0" xfId="0" applyFont="1" applyFill="1" applyAlignment="1">
      <alignment horizontal="left"/>
    </xf>
    <xf numFmtId="0" fontId="18" fillId="0" borderId="40"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164" fontId="18" fillId="2" borderId="6" xfId="0" applyNumberFormat="1" applyFont="1" applyFill="1" applyBorder="1" applyAlignment="1">
      <alignment horizontal="center" vertical="center" wrapText="1"/>
    </xf>
    <xf numFmtId="164" fontId="18" fillId="2" borderId="4" xfId="0" applyNumberFormat="1" applyFont="1" applyFill="1" applyBorder="1" applyAlignment="1">
      <alignment horizontal="center" vertical="center" wrapText="1"/>
    </xf>
    <xf numFmtId="164" fontId="18" fillId="2" borderId="5" xfId="0" applyNumberFormat="1" applyFont="1" applyFill="1" applyBorder="1" applyAlignment="1">
      <alignment horizontal="center" vertical="center" wrapText="1"/>
    </xf>
    <xf numFmtId="164" fontId="18" fillId="0" borderId="6" xfId="0" applyNumberFormat="1" applyFont="1" applyFill="1" applyBorder="1" applyAlignment="1">
      <alignment horizontal="center" vertical="center" wrapText="1"/>
    </xf>
    <xf numFmtId="164" fontId="18" fillId="0" borderId="4" xfId="0" applyNumberFormat="1" applyFont="1" applyFill="1" applyBorder="1" applyAlignment="1">
      <alignment horizontal="center" vertical="center" wrapText="1"/>
    </xf>
    <xf numFmtId="164" fontId="18" fillId="0" borderId="5" xfId="0" applyNumberFormat="1"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4" xfId="0" applyFont="1" applyFill="1" applyBorder="1" applyAlignment="1">
      <alignment horizontal="left" vertical="center" wrapText="1"/>
    </xf>
    <xf numFmtId="164" fontId="2" fillId="21" borderId="4" xfId="0" applyNumberFormat="1" applyFont="1" applyFill="1" applyBorder="1" applyAlignment="1">
      <alignment horizontal="center" vertical="center" wrapText="1"/>
    </xf>
    <xf numFmtId="164" fontId="2" fillId="21" borderId="5" xfId="0" applyNumberFormat="1" applyFont="1" applyFill="1" applyBorder="1" applyAlignment="1">
      <alignment horizontal="center" vertical="center" wrapText="1"/>
    </xf>
    <xf numFmtId="164" fontId="2" fillId="21" borderId="0" xfId="0" applyNumberFormat="1" applyFont="1" applyFill="1" applyBorder="1" applyAlignment="1">
      <alignment horizontal="center" vertical="center" wrapText="1"/>
    </xf>
    <xf numFmtId="164" fontId="2" fillId="21" borderId="1" xfId="0" applyNumberFormat="1" applyFont="1" applyFill="1" applyBorder="1" applyAlignment="1">
      <alignment horizontal="center" vertical="center" wrapText="1"/>
    </xf>
    <xf numFmtId="164" fontId="2" fillId="21" borderId="8" xfId="0" applyNumberFormat="1" applyFont="1" applyFill="1" applyBorder="1" applyAlignment="1">
      <alignment horizontal="center" vertical="center" wrapText="1"/>
    </xf>
    <xf numFmtId="164" fontId="2" fillId="21" borderId="9"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164" fontId="2" fillId="21" borderId="2" xfId="0" applyNumberFormat="1" applyFont="1" applyFill="1" applyBorder="1" applyAlignment="1">
      <alignment horizontal="center" vertical="center" wrapText="1"/>
    </xf>
    <xf numFmtId="164" fontId="2" fillId="21" borderId="7" xfId="0" applyNumberFormat="1"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20" fillId="0" borderId="0" xfId="0" applyFont="1" applyFill="1" applyBorder="1" applyAlignment="1">
      <alignment horizontal="left" wrapText="1"/>
    </xf>
    <xf numFmtId="0" fontId="18" fillId="2" borderId="40" xfId="0" applyFont="1" applyFill="1" applyBorder="1" applyAlignment="1">
      <alignment horizontal="left" vertical="center" wrapText="1"/>
    </xf>
    <xf numFmtId="0" fontId="18" fillId="2" borderId="42" xfId="0" applyFont="1" applyFill="1" applyBorder="1" applyAlignment="1">
      <alignment horizontal="left" vertical="center" wrapText="1"/>
    </xf>
    <xf numFmtId="0" fontId="18" fillId="2" borderId="41" xfId="0" applyFont="1" applyFill="1" applyBorder="1" applyAlignment="1">
      <alignment horizontal="left" vertical="center" wrapText="1"/>
    </xf>
    <xf numFmtId="164" fontId="18" fillId="0" borderId="45" xfId="0" applyNumberFormat="1" applyFont="1" applyFill="1" applyBorder="1" applyAlignment="1">
      <alignment horizontal="center" vertical="center" wrapText="1"/>
    </xf>
    <xf numFmtId="164" fontId="18" fillId="0" borderId="46" xfId="0" applyNumberFormat="1" applyFont="1" applyFill="1" applyBorder="1" applyAlignment="1">
      <alignment horizontal="center" vertical="center" wrapText="1"/>
    </xf>
    <xf numFmtId="164" fontId="18" fillId="0" borderId="47"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2" xfId="0" applyFont="1" applyFill="1" applyBorder="1" applyAlignment="1">
      <alignment horizontal="left" vertical="center" wrapText="1" indent="2"/>
    </xf>
    <xf numFmtId="0" fontId="2" fillId="0" borderId="0" xfId="0" applyFont="1" applyFill="1" applyBorder="1" applyAlignment="1">
      <alignment horizontal="left" vertical="center" wrapText="1" indent="2"/>
    </xf>
    <xf numFmtId="0" fontId="2" fillId="0" borderId="1" xfId="0" applyFont="1" applyFill="1" applyBorder="1" applyAlignment="1">
      <alignment horizontal="left" vertical="center" wrapText="1" indent="2"/>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8" fillId="0" borderId="42"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18" fillId="0" borderId="40"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 xfId="0" applyFont="1" applyFill="1" applyBorder="1" applyAlignment="1">
      <alignment horizontal="left" vertical="center" wrapText="1"/>
    </xf>
    <xf numFmtId="0" fontId="2" fillId="2" borderId="48" xfId="0" applyFont="1" applyFill="1" applyBorder="1" applyAlignment="1">
      <alignment horizontal="left" vertical="center"/>
    </xf>
    <xf numFmtId="0" fontId="2" fillId="2" borderId="12" xfId="0" applyFont="1" applyFill="1" applyBorder="1" applyAlignment="1">
      <alignment horizontal="left" vertical="center"/>
    </xf>
    <xf numFmtId="0" fontId="2" fillId="2" borderId="49" xfId="0" applyFont="1" applyFill="1" applyBorder="1" applyAlignment="1">
      <alignment horizontal="left" vertical="center" indent="2"/>
    </xf>
    <xf numFmtId="0" fontId="2" fillId="2" borderId="1" xfId="0" applyFont="1" applyFill="1" applyBorder="1" applyAlignment="1">
      <alignment horizontal="left" vertical="center" indent="2"/>
    </xf>
    <xf numFmtId="0" fontId="2" fillId="2" borderId="49" xfId="0" applyFont="1" applyFill="1" applyBorder="1" applyAlignment="1">
      <alignment horizontal="lef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wrapText="1" indent="2"/>
    </xf>
    <xf numFmtId="0" fontId="2" fillId="2" borderId="0" xfId="0" applyFont="1" applyFill="1" applyBorder="1" applyAlignment="1">
      <alignment horizontal="left" vertical="center" wrapText="1" indent="2"/>
    </xf>
    <xf numFmtId="0" fontId="2" fillId="2" borderId="1" xfId="0" applyFont="1" applyFill="1" applyBorder="1" applyAlignment="1">
      <alignment horizontal="left" vertical="center" wrapText="1" indent="2"/>
    </xf>
    <xf numFmtId="0" fontId="16" fillId="6" borderId="2" xfId="0" applyFont="1" applyFill="1" applyBorder="1" applyAlignment="1">
      <alignment horizontal="left" vertical="center" wrapText="1" indent="4"/>
    </xf>
    <xf numFmtId="0" fontId="16" fillId="6" borderId="0" xfId="0" applyFont="1" applyFill="1" applyBorder="1" applyAlignment="1">
      <alignment horizontal="left" vertical="center" wrapText="1" indent="4"/>
    </xf>
    <xf numFmtId="0" fontId="21" fillId="6" borderId="50" xfId="0" applyFont="1" applyFill="1" applyBorder="1" applyAlignment="1">
      <alignment horizontal="center" vertical="center" wrapText="1"/>
    </xf>
    <xf numFmtId="0" fontId="21" fillId="6" borderId="51" xfId="0" applyFont="1" applyFill="1" applyBorder="1" applyAlignment="1">
      <alignment horizontal="center" vertical="center" wrapText="1"/>
    </xf>
    <xf numFmtId="0" fontId="21" fillId="6" borderId="52" xfId="0" applyFont="1" applyFill="1" applyBorder="1" applyAlignment="1">
      <alignment horizontal="center" vertical="center" wrapText="1"/>
    </xf>
    <xf numFmtId="0" fontId="16" fillId="6" borderId="11" xfId="0" applyFont="1" applyFill="1" applyBorder="1" applyAlignment="1">
      <alignment horizontal="left"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left" vertical="center" wrapText="1" indent="2"/>
    </xf>
    <xf numFmtId="0" fontId="16" fillId="6" borderId="13" xfId="0" applyFont="1" applyFill="1" applyBorder="1" applyAlignment="1">
      <alignment horizontal="left" vertical="center" wrapText="1"/>
    </xf>
    <xf numFmtId="0" fontId="16" fillId="6" borderId="14" xfId="0" applyFont="1" applyFill="1" applyBorder="1" applyAlignment="1">
      <alignment horizontal="left" vertical="center" wrapText="1"/>
    </xf>
    <xf numFmtId="0" fontId="5" fillId="6" borderId="2" xfId="0" applyFont="1" applyFill="1" applyBorder="1" applyAlignment="1">
      <alignment horizontal="left" vertical="center" wrapText="1" indent="4"/>
    </xf>
    <xf numFmtId="0" fontId="5" fillId="6" borderId="0" xfId="0" applyFont="1" applyFill="1" applyBorder="1" applyAlignment="1">
      <alignment horizontal="left" vertical="center" wrapText="1" indent="4"/>
    </xf>
    <xf numFmtId="37" fontId="27" fillId="7" borderId="0" xfId="0" applyNumberFormat="1" applyFont="1" applyFill="1" applyBorder="1" applyAlignment="1">
      <alignment horizontal="center" vertical="center" wrapText="1"/>
    </xf>
    <xf numFmtId="37" fontId="27" fillId="7" borderId="1" xfId="0" applyNumberFormat="1" applyFont="1" applyFill="1" applyBorder="1" applyAlignment="1">
      <alignment horizontal="center" vertical="center" wrapText="1"/>
    </xf>
    <xf numFmtId="0" fontId="16" fillId="6" borderId="1" xfId="0" applyFont="1" applyFill="1" applyBorder="1" applyAlignment="1">
      <alignment horizontal="left" vertical="center" wrapText="1" indent="4"/>
    </xf>
    <xf numFmtId="0" fontId="6" fillId="0" borderId="6" xfId="0" applyFont="1" applyFill="1" applyBorder="1" applyAlignment="1">
      <alignment horizontal="left" wrapText="1"/>
    </xf>
    <xf numFmtId="0" fontId="6" fillId="0" borderId="4" xfId="0" applyFont="1" applyFill="1" applyBorder="1" applyAlignment="1">
      <alignment horizontal="left" wrapText="1"/>
    </xf>
    <xf numFmtId="0" fontId="6" fillId="0" borderId="5"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9" fillId="2" borderId="8" xfId="0" applyFont="1" applyFill="1" applyBorder="1" applyAlignment="1">
      <alignment horizontal="right" wrapText="1"/>
    </xf>
    <xf numFmtId="0" fontId="3" fillId="0"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37" fontId="2" fillId="2" borderId="2" xfId="0" applyNumberFormat="1" applyFont="1" applyFill="1" applyBorder="1" applyAlignment="1">
      <alignment horizontal="center" vertical="center" wrapText="1"/>
    </xf>
    <xf numFmtId="37" fontId="2" fillId="2" borderId="0" xfId="0" applyNumberFormat="1" applyFont="1" applyFill="1" applyBorder="1" applyAlignment="1">
      <alignment horizontal="center" vertical="center" wrapText="1"/>
    </xf>
    <xf numFmtId="37" fontId="2" fillId="2" borderId="1" xfId="0" applyNumberFormat="1"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12" fillId="0" borderId="0" xfId="0" applyFont="1" applyFill="1" applyAlignment="1">
      <alignment horizontal="justify" vertical="top"/>
    </xf>
    <xf numFmtId="0" fontId="12" fillId="0" borderId="0" xfId="0" applyFont="1" applyFill="1" applyAlignment="1">
      <alignment horizontal="justify" vertical="top" wrapText="1"/>
    </xf>
    <xf numFmtId="0" fontId="14" fillId="0" borderId="0" xfId="0" applyFont="1" applyFill="1" applyAlignment="1">
      <alignment horizontal="justify" vertical="center" wrapText="1"/>
    </xf>
    <xf numFmtId="168" fontId="17" fillId="0" borderId="0" xfId="0" quotePrefix="1" applyNumberFormat="1" applyFont="1" applyFill="1" applyAlignment="1">
      <alignment horizontal="left" wrapText="1"/>
    </xf>
    <xf numFmtId="0" fontId="10" fillId="0" borderId="0" xfId="0" applyFont="1" applyFill="1" applyAlignment="1">
      <alignment horizontal="justify" vertical="center" wrapText="1"/>
    </xf>
    <xf numFmtId="168" fontId="3" fillId="0" borderId="0" xfId="0" quotePrefix="1" applyNumberFormat="1" applyFont="1" applyFill="1" applyAlignment="1">
      <alignment horizontal="justify" vertical="center" wrapText="1"/>
    </xf>
    <xf numFmtId="0" fontId="11" fillId="0" borderId="0" xfId="0" applyFont="1" applyFill="1" applyAlignment="1">
      <alignment horizontal="justify" vertical="center" wrapText="1"/>
    </xf>
  </cellXfs>
  <cellStyles count="10">
    <cellStyle name="Comma" xfId="4"/>
    <cellStyle name="Comma [0]" xfId="5"/>
    <cellStyle name="Comma 2" xfId="8"/>
    <cellStyle name="Currency" xfId="2"/>
    <cellStyle name="Currency [0]" xfId="3"/>
    <cellStyle name="Hyperlink" xfId="6"/>
    <cellStyle name="Normal" xfId="0" builtinId="0"/>
    <cellStyle name="Normal 2" xfId="7"/>
    <cellStyle name="Percent" xfId="1"/>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0</xdr:row>
      <xdr:rowOff>0</xdr:rowOff>
    </xdr:from>
    <xdr:to>
      <xdr:col>11</xdr:col>
      <xdr:colOff>295275</xdr:colOff>
      <xdr:row>8</xdr:row>
      <xdr:rowOff>57150</xdr:rowOff>
    </xdr:to>
    <xdr:pic>
      <xdr:nvPicPr>
        <xdr:cNvPr id="2" name="Picture 1"/>
        <xdr:cNvPicPr>
          <a:picLocks noChangeAspect="1"/>
        </xdr:cNvPicPr>
      </xdr:nvPicPr>
      <xdr:blipFill>
        <a:blip xmlns:r="http://schemas.openxmlformats.org/officeDocument/2006/relationships" r:embed="rId1"/>
        <a:stretch>
          <a:fillRect/>
        </a:stretch>
      </xdr:blipFill>
      <xdr:spPr>
        <a:xfrm>
          <a:off x="1143000" y="0"/>
          <a:ext cx="7743825" cy="14954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209550</xdr:colOff>
      <xdr:row>3</xdr:row>
      <xdr:rowOff>9525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362075" cy="581025"/>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herm\AppData\Roaming\Microsoft\Excel\Book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damo\Downloads\ILPA-Fee-Reporting-Template-Version-1.0-with-Guidance-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aex"/>
      <sheetName val="Contract"/>
      <sheetName val="PortfolioCompany"/>
      <sheetName val="ManagementCompany"/>
      <sheetName val="InvestorInformation"/>
      <sheetName val="Sheet1"/>
      <sheetName val="UIDs"/>
      <sheetName val="_Classifications"/>
      <sheetName val="Book1 (version 1)"/>
      <sheetName val="REF DATA - ALTX  industry codes"/>
    </sheetNames>
    <sheetDataSet>
      <sheetData sheetId="0" refreshError="1"/>
      <sheetData sheetId="1" refreshError="1"/>
      <sheetData sheetId="2" refreshError="1"/>
      <sheetData sheetId="3" refreshError="1"/>
      <sheetData sheetId="4" refreshError="1"/>
      <sheetData sheetId="5" refreshError="1"/>
      <sheetData sheetId="6"/>
      <sheetData sheetId="7">
        <row r="7">
          <cell r="C7" t="str">
            <v>Y</v>
          </cell>
        </row>
        <row r="8">
          <cell r="C8" t="str">
            <v>N</v>
          </cell>
        </row>
        <row r="472">
          <cell r="C472" t="str">
            <v>AED - United Arab Emirates Dirham</v>
          </cell>
        </row>
        <row r="473">
          <cell r="C473" t="str">
            <v>AFN - Afghanistan Afghani</v>
          </cell>
        </row>
        <row r="474">
          <cell r="C474" t="str">
            <v>ALL - Albania Lek</v>
          </cell>
        </row>
        <row r="475">
          <cell r="C475" t="str">
            <v>AMD - Armenia Dram</v>
          </cell>
        </row>
        <row r="476">
          <cell r="C476" t="str">
            <v>ANG - Netherlands Antilles Guilder</v>
          </cell>
        </row>
        <row r="477">
          <cell r="C477" t="str">
            <v>AOA - Angola Kwanza</v>
          </cell>
        </row>
        <row r="478">
          <cell r="C478" t="str">
            <v>ARS - Argentina Peso</v>
          </cell>
        </row>
        <row r="479">
          <cell r="C479" t="str">
            <v>AUD - Australia Dollar</v>
          </cell>
        </row>
        <row r="480">
          <cell r="C480" t="str">
            <v>AWG - Aruba Guilder</v>
          </cell>
        </row>
        <row r="481">
          <cell r="C481" t="str">
            <v>AZN - Azerbaijan New Manat</v>
          </cell>
        </row>
        <row r="482">
          <cell r="C482" t="str">
            <v>BAM - Bosnia and Herzegovina Convertible Marka</v>
          </cell>
        </row>
        <row r="483">
          <cell r="C483" t="str">
            <v>BBD - Barbados Dollar</v>
          </cell>
        </row>
        <row r="484">
          <cell r="C484" t="str">
            <v>BDT - Bangladesh Taka</v>
          </cell>
        </row>
        <row r="485">
          <cell r="C485" t="str">
            <v>BGN - Bulgaria Lev</v>
          </cell>
        </row>
        <row r="486">
          <cell r="C486" t="str">
            <v>BHD - Bahrain Dinar</v>
          </cell>
        </row>
        <row r="487">
          <cell r="C487" t="str">
            <v>BIF - Burundi Franc</v>
          </cell>
        </row>
        <row r="488">
          <cell r="C488" t="str">
            <v>BMD - Bermuda Dollar</v>
          </cell>
        </row>
        <row r="489">
          <cell r="C489" t="str">
            <v>BND - Brunei Darussalam Dollar</v>
          </cell>
        </row>
        <row r="490">
          <cell r="C490" t="str">
            <v>BOB - Bolivia Boliviano</v>
          </cell>
        </row>
        <row r="491">
          <cell r="C491" t="str">
            <v>BRL - Brazil Real</v>
          </cell>
        </row>
        <row r="492">
          <cell r="C492" t="str">
            <v>BSD - Bahamas Dollar</v>
          </cell>
        </row>
        <row r="493">
          <cell r="C493" t="str">
            <v>BTN - Bhutan Ngultrum</v>
          </cell>
        </row>
        <row r="494">
          <cell r="C494" t="str">
            <v>BWP - Botswana Pula</v>
          </cell>
        </row>
        <row r="495">
          <cell r="C495" t="str">
            <v>BYR - Belarus Ruble</v>
          </cell>
        </row>
        <row r="496">
          <cell r="C496" t="str">
            <v>BZD - Belize Dollar</v>
          </cell>
        </row>
        <row r="497">
          <cell r="C497" t="str">
            <v>CAD - Canada Dollar</v>
          </cell>
        </row>
        <row r="498">
          <cell r="C498" t="str">
            <v>CDF - Congo/Kinshasa Franc</v>
          </cell>
        </row>
        <row r="499">
          <cell r="C499" t="str">
            <v>CHF - Switzerland Franc</v>
          </cell>
        </row>
        <row r="500">
          <cell r="C500" t="str">
            <v>CLP - Chile Peso</v>
          </cell>
        </row>
        <row r="501">
          <cell r="C501" t="str">
            <v>CNY - China Yuan Renminbi</v>
          </cell>
        </row>
        <row r="502">
          <cell r="C502" t="str">
            <v>COP - Colombia Peso</v>
          </cell>
        </row>
        <row r="503">
          <cell r="C503" t="str">
            <v>CRC - Costa Rica Colon</v>
          </cell>
        </row>
        <row r="504">
          <cell r="C504" t="str">
            <v>CUC - Cuba Convertible Peso</v>
          </cell>
        </row>
        <row r="505">
          <cell r="C505" t="str">
            <v>CUP - Cuba Peso</v>
          </cell>
        </row>
        <row r="506">
          <cell r="C506" t="str">
            <v>CVE - Cape Verde Escudo</v>
          </cell>
        </row>
        <row r="507">
          <cell r="C507" t="str">
            <v>CZK - Czech Republic Koruna</v>
          </cell>
        </row>
        <row r="508">
          <cell r="C508" t="str">
            <v>DJF - Djibouti Franc</v>
          </cell>
        </row>
        <row r="509">
          <cell r="C509" t="str">
            <v>DKK - Denmark Krone</v>
          </cell>
        </row>
        <row r="510">
          <cell r="C510" t="str">
            <v>DOP - Dominican Republic Peso</v>
          </cell>
        </row>
        <row r="511">
          <cell r="C511" t="str">
            <v>DZD - Algeria Dinar</v>
          </cell>
        </row>
        <row r="512">
          <cell r="C512" t="str">
            <v>EGP - Egypt Pound</v>
          </cell>
        </row>
        <row r="513">
          <cell r="C513" t="str">
            <v>ERN - Eritrea Nakfa</v>
          </cell>
        </row>
        <row r="514">
          <cell r="C514" t="str">
            <v>ETB - Ethiopia Birr</v>
          </cell>
        </row>
        <row r="515">
          <cell r="C515" t="str">
            <v>EUR - Euro Member Countries</v>
          </cell>
        </row>
        <row r="516">
          <cell r="C516" t="str">
            <v>FJD - Fiji Dollar</v>
          </cell>
        </row>
        <row r="517">
          <cell r="C517" t="str">
            <v>FKP - Falkland Islands (Malvinas) Pound</v>
          </cell>
        </row>
        <row r="518">
          <cell r="C518" t="str">
            <v>GBP - United Kingdom Pound</v>
          </cell>
        </row>
        <row r="519">
          <cell r="C519" t="str">
            <v>GEL - Georgia Lari</v>
          </cell>
        </row>
        <row r="520">
          <cell r="C520" t="str">
            <v>GGP - Guernsey Pound</v>
          </cell>
        </row>
        <row r="521">
          <cell r="C521" t="str">
            <v>GHS - Ghana Cedi</v>
          </cell>
        </row>
        <row r="522">
          <cell r="C522" t="str">
            <v>GIP - Gibraltar Pound</v>
          </cell>
        </row>
        <row r="523">
          <cell r="C523" t="str">
            <v>GMD - Gambia Dalasi</v>
          </cell>
        </row>
        <row r="524">
          <cell r="C524" t="str">
            <v>GNF - Guinea Franc</v>
          </cell>
        </row>
        <row r="525">
          <cell r="C525" t="str">
            <v>GTQ - Guatemala Quetzal</v>
          </cell>
        </row>
        <row r="526">
          <cell r="C526" t="str">
            <v>GYD - Guyana Dollar</v>
          </cell>
        </row>
        <row r="527">
          <cell r="C527" t="str">
            <v>HKD - Hong Kong Dollar</v>
          </cell>
        </row>
        <row r="528">
          <cell r="C528" t="str">
            <v>HNL - Honduras Lempira</v>
          </cell>
        </row>
        <row r="529">
          <cell r="C529" t="str">
            <v>HRK - Croatia Kuna</v>
          </cell>
        </row>
        <row r="530">
          <cell r="C530" t="str">
            <v>HTG - Haiti Gourde</v>
          </cell>
        </row>
        <row r="531">
          <cell r="C531" t="str">
            <v>HUF - Hungary Forint</v>
          </cell>
        </row>
        <row r="532">
          <cell r="C532" t="str">
            <v>IDR - Indonesia Rupiah</v>
          </cell>
        </row>
        <row r="533">
          <cell r="C533" t="str">
            <v>ILS - Israel Shekel</v>
          </cell>
        </row>
        <row r="534">
          <cell r="C534" t="str">
            <v>IMP - Isle of Man Pound</v>
          </cell>
        </row>
        <row r="535">
          <cell r="C535" t="str">
            <v>INR - India Rupee</v>
          </cell>
        </row>
        <row r="536">
          <cell r="C536" t="str">
            <v>IQD - Iraq Dinar</v>
          </cell>
        </row>
        <row r="537">
          <cell r="C537" t="str">
            <v>IRR - Iran Rial</v>
          </cell>
        </row>
        <row r="538">
          <cell r="C538" t="str">
            <v>ISK - Iceland Krona</v>
          </cell>
        </row>
        <row r="539">
          <cell r="C539" t="str">
            <v>JEP - Jersey Pound</v>
          </cell>
        </row>
        <row r="540">
          <cell r="C540" t="str">
            <v>JMD - Jamaica Dollar</v>
          </cell>
        </row>
        <row r="541">
          <cell r="C541" t="str">
            <v>JOD - Jordan Dinar</v>
          </cell>
        </row>
        <row r="542">
          <cell r="C542" t="str">
            <v>JPY - Japan Yen</v>
          </cell>
        </row>
        <row r="543">
          <cell r="C543" t="str">
            <v>KES - Kenya Shilling</v>
          </cell>
        </row>
        <row r="544">
          <cell r="C544" t="str">
            <v>KGS - Kyrgyzstan Som</v>
          </cell>
        </row>
        <row r="545">
          <cell r="C545" t="str">
            <v>KHR - Cambodia Riel</v>
          </cell>
        </row>
        <row r="546">
          <cell r="C546" t="str">
            <v>KMF - Comoros Franc</v>
          </cell>
        </row>
        <row r="547">
          <cell r="C547" t="str">
            <v>KPW - Korea (North) Won</v>
          </cell>
        </row>
        <row r="548">
          <cell r="C548" t="str">
            <v>KRW - Korea (South) Won</v>
          </cell>
        </row>
        <row r="549">
          <cell r="C549" t="str">
            <v>KWD - Kuwait Dinar</v>
          </cell>
        </row>
        <row r="550">
          <cell r="C550" t="str">
            <v>KYD - Cayman Islands Dollar</v>
          </cell>
        </row>
        <row r="551">
          <cell r="C551" t="str">
            <v>KZT - Kazakhstan Tenge</v>
          </cell>
        </row>
        <row r="552">
          <cell r="C552" t="str">
            <v>LAK - Laos Kip</v>
          </cell>
        </row>
        <row r="553">
          <cell r="C553" t="str">
            <v>LBP - Lebanon Pound</v>
          </cell>
        </row>
        <row r="554">
          <cell r="C554" t="str">
            <v>LKR - Sri Lanka Rupee</v>
          </cell>
        </row>
        <row r="555">
          <cell r="C555" t="str">
            <v>LRD - Liberia Dollar</v>
          </cell>
        </row>
        <row r="556">
          <cell r="C556" t="str">
            <v>LSL - Lesotho Loti</v>
          </cell>
        </row>
        <row r="557">
          <cell r="C557" t="str">
            <v>LTL - Lithuania Litas</v>
          </cell>
        </row>
        <row r="558">
          <cell r="C558" t="str">
            <v>LVL - Latvia Lat</v>
          </cell>
        </row>
        <row r="559">
          <cell r="C559" t="str">
            <v>LYD - Libya Dinar</v>
          </cell>
        </row>
        <row r="560">
          <cell r="C560" t="str">
            <v>MAD - Morocco Dirham</v>
          </cell>
        </row>
        <row r="561">
          <cell r="C561" t="str">
            <v>MDL - Moldova Leu</v>
          </cell>
        </row>
        <row r="562">
          <cell r="C562" t="str">
            <v>MGA - Madagascar Ariary</v>
          </cell>
        </row>
        <row r="563">
          <cell r="C563" t="str">
            <v>MKD - Macedonia Denar</v>
          </cell>
        </row>
        <row r="564">
          <cell r="C564" t="str">
            <v>MMK - Myanmar (Burma) Kyat</v>
          </cell>
        </row>
        <row r="565">
          <cell r="C565" t="str">
            <v>MNT - Mongolia Tughrik</v>
          </cell>
        </row>
        <row r="566">
          <cell r="C566" t="str">
            <v>MOP - Macau Pataca</v>
          </cell>
        </row>
        <row r="567">
          <cell r="C567" t="str">
            <v>MRO - Mauritania Ouguiya</v>
          </cell>
        </row>
        <row r="568">
          <cell r="C568" t="str">
            <v>MUR - Mauritius Rupee</v>
          </cell>
        </row>
        <row r="569">
          <cell r="C569" t="str">
            <v>MVR - Maldives (Maldive Islands) Rufiyaa</v>
          </cell>
        </row>
        <row r="570">
          <cell r="C570" t="str">
            <v>MWK - Malawi Kwacha</v>
          </cell>
        </row>
        <row r="571">
          <cell r="C571" t="str">
            <v>MXN - Mexico Peso</v>
          </cell>
        </row>
        <row r="572">
          <cell r="C572" t="str">
            <v>MYR - Malaysia Ringgit</v>
          </cell>
        </row>
        <row r="573">
          <cell r="C573" t="str">
            <v>MZN - Mozambique Metical</v>
          </cell>
        </row>
        <row r="574">
          <cell r="C574" t="str">
            <v>NAD - Namibia Dollar</v>
          </cell>
        </row>
        <row r="575">
          <cell r="C575" t="str">
            <v>NGN - Nigeria Naira</v>
          </cell>
        </row>
        <row r="576">
          <cell r="C576" t="str">
            <v>NIO - Nicaragua Cordoba</v>
          </cell>
        </row>
        <row r="577">
          <cell r="C577" t="str">
            <v>NOK - Norway Krone</v>
          </cell>
        </row>
        <row r="578">
          <cell r="C578" t="str">
            <v>NPR - Nepal Rupee</v>
          </cell>
        </row>
        <row r="579">
          <cell r="C579" t="str">
            <v>NZD - New Zealand Dollar</v>
          </cell>
        </row>
        <row r="580">
          <cell r="C580" t="str">
            <v>OMR - Oman Rial</v>
          </cell>
        </row>
        <row r="581">
          <cell r="C581" t="str">
            <v>PAB - Panama Balboa</v>
          </cell>
        </row>
        <row r="582">
          <cell r="C582" t="str">
            <v>PEN - Peru Nuevo Sol</v>
          </cell>
        </row>
        <row r="583">
          <cell r="C583" t="str">
            <v>PGK - Papua New Guinea Kina</v>
          </cell>
        </row>
        <row r="584">
          <cell r="C584" t="str">
            <v>PHP - Philippines Peso</v>
          </cell>
        </row>
        <row r="585">
          <cell r="C585" t="str">
            <v>PKR - Pakistan Rupee</v>
          </cell>
        </row>
        <row r="586">
          <cell r="C586" t="str">
            <v>PLN - Poland Zloty</v>
          </cell>
        </row>
        <row r="587">
          <cell r="C587" t="str">
            <v>PYG - Paraguay Guarani</v>
          </cell>
        </row>
        <row r="588">
          <cell r="C588" t="str">
            <v>QAR - Qatar Riyal</v>
          </cell>
        </row>
        <row r="589">
          <cell r="C589" t="str">
            <v>RON - Romania New Leu</v>
          </cell>
        </row>
        <row r="590">
          <cell r="C590" t="str">
            <v>RSD - Serbia Dinar</v>
          </cell>
        </row>
        <row r="591">
          <cell r="C591" t="str">
            <v>RUB - Russia Ruble</v>
          </cell>
        </row>
        <row r="592">
          <cell r="C592" t="str">
            <v>RWF - Rwanda Franc</v>
          </cell>
        </row>
        <row r="593">
          <cell r="C593" t="str">
            <v>SAR - Saudi Arabia Riyal</v>
          </cell>
        </row>
        <row r="594">
          <cell r="C594" t="str">
            <v>SBD - Solomon Islands Dollar</v>
          </cell>
        </row>
        <row r="595">
          <cell r="C595" t="str">
            <v>SCR - Seychelles Rupee</v>
          </cell>
        </row>
        <row r="596">
          <cell r="C596" t="str">
            <v>SDG - Sudan Pound</v>
          </cell>
        </row>
        <row r="597">
          <cell r="C597" t="str">
            <v>SEK - Sweden Krona</v>
          </cell>
        </row>
        <row r="598">
          <cell r="C598" t="str">
            <v>SGD - Singapore Dollar</v>
          </cell>
        </row>
        <row r="599">
          <cell r="C599" t="str">
            <v>SHP - Saint Helena Pound</v>
          </cell>
        </row>
        <row r="600">
          <cell r="C600" t="str">
            <v>SLL - Sierra Leone Leone</v>
          </cell>
        </row>
        <row r="601">
          <cell r="C601" t="str">
            <v>SOS - Somalia Shilling</v>
          </cell>
        </row>
        <row r="602">
          <cell r="C602" t="str">
            <v>SPL - Seborga Luigino</v>
          </cell>
        </row>
        <row r="603">
          <cell r="C603" t="str">
            <v>SRD - Suriname Dollar</v>
          </cell>
        </row>
        <row r="604">
          <cell r="C604" t="str">
            <v>STD - São Tomé and Príncipe Dobra</v>
          </cell>
        </row>
        <row r="605">
          <cell r="C605" t="str">
            <v>SVC - El Salvador Colon</v>
          </cell>
        </row>
        <row r="606">
          <cell r="C606" t="str">
            <v>SYP - Syria Pound</v>
          </cell>
        </row>
        <row r="607">
          <cell r="C607" t="str">
            <v>SZL - Swaziland Lilangeni</v>
          </cell>
        </row>
        <row r="608">
          <cell r="C608" t="str">
            <v>THB - Thailand Baht</v>
          </cell>
        </row>
        <row r="609">
          <cell r="C609" t="str">
            <v>TJS - Tajikistan Somoni</v>
          </cell>
        </row>
        <row r="610">
          <cell r="C610" t="str">
            <v>TMT - Turkmenistan Manat</v>
          </cell>
        </row>
        <row r="611">
          <cell r="C611" t="str">
            <v>TND - Tunisia Dinar</v>
          </cell>
        </row>
        <row r="612">
          <cell r="C612" t="str">
            <v>TOP - Tonga Pa'anga</v>
          </cell>
        </row>
        <row r="613">
          <cell r="C613" t="str">
            <v>TRY - Turkey Lira</v>
          </cell>
        </row>
        <row r="614">
          <cell r="C614" t="str">
            <v>TTD - Trinidad and Tobago Dollar</v>
          </cell>
        </row>
        <row r="615">
          <cell r="C615" t="str">
            <v>TVD - Tuvalu Dollar</v>
          </cell>
        </row>
        <row r="616">
          <cell r="C616" t="str">
            <v>TWD - Taiwan New Dollar</v>
          </cell>
        </row>
        <row r="617">
          <cell r="C617" t="str">
            <v>TZS - Tanzania Shilling</v>
          </cell>
        </row>
        <row r="618">
          <cell r="C618" t="str">
            <v>UAH - Ukraine Hryvna</v>
          </cell>
        </row>
        <row r="619">
          <cell r="C619" t="str">
            <v>UGX - Uganda Shilling</v>
          </cell>
        </row>
        <row r="620">
          <cell r="C620" t="str">
            <v>USD - United States Dollar</v>
          </cell>
        </row>
        <row r="621">
          <cell r="C621" t="str">
            <v>UYU - Uruguay Peso</v>
          </cell>
        </row>
        <row r="622">
          <cell r="C622" t="str">
            <v>UZS - Uzbekistan Som</v>
          </cell>
        </row>
        <row r="623">
          <cell r="C623" t="str">
            <v>VEF - Venezuela Bolivar</v>
          </cell>
        </row>
        <row r="624">
          <cell r="C624" t="str">
            <v>VND - Viet Nam Dong</v>
          </cell>
        </row>
        <row r="625">
          <cell r="C625" t="str">
            <v>VUV - Vanuatu Vatu</v>
          </cell>
        </row>
        <row r="626">
          <cell r="C626" t="str">
            <v>WST - Samoa Tala</v>
          </cell>
        </row>
        <row r="627">
          <cell r="C627" t="str">
            <v>XAF - Communauté Financière Africaine (BEAC) CFA Franc BEAC</v>
          </cell>
        </row>
        <row r="628">
          <cell r="C628" t="str">
            <v>XCD - East Caribbean Dollar</v>
          </cell>
        </row>
        <row r="629">
          <cell r="C629" t="str">
            <v>XDR - International Monetary Fund (IMF) Special Drawing Rights</v>
          </cell>
        </row>
        <row r="630">
          <cell r="C630" t="str">
            <v>XOF - Communauté Financière Africaine (BCEAO) Franc</v>
          </cell>
        </row>
        <row r="631">
          <cell r="C631" t="str">
            <v>XPF - Comptoirs Français du Pacifique (CFP) Franc</v>
          </cell>
        </row>
        <row r="632">
          <cell r="C632" t="str">
            <v>YER - Yemen Rial</v>
          </cell>
        </row>
        <row r="633">
          <cell r="C633" t="str">
            <v>ZAR - South Africa Rand</v>
          </cell>
        </row>
        <row r="634">
          <cell r="C634" t="str">
            <v>ZMK - Zambia Kwacha</v>
          </cell>
        </row>
        <row r="635">
          <cell r="C635" t="str">
            <v>ZWD - Zimbabwe Dollar</v>
          </cell>
        </row>
        <row r="794">
          <cell r="C794" t="str">
            <v>Sharia</v>
          </cell>
        </row>
        <row r="795">
          <cell r="C795" t="str">
            <v>ESG</v>
          </cell>
        </row>
        <row r="796">
          <cell r="C796" t="str">
            <v>BHC</v>
          </cell>
        </row>
        <row r="797">
          <cell r="C797" t="str">
            <v>Other</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ggested Guidance"/>
      <sheetName val="Fee Template"/>
      <sheetName val="Fund of Funds-Underlying"/>
      <sheetName val="Definitions"/>
      <sheetName val="Related Party Definition"/>
    </sheetNames>
    <sheetDataSet>
      <sheetData sheetId="0"/>
      <sheetData sheetId="1"/>
      <sheetData sheetId="2">
        <row r="502">
          <cell r="G502">
            <v>14281.314999999999</v>
          </cell>
          <cell r="H502">
            <v>57125.259999999995</v>
          </cell>
          <cell r="I502">
            <v>461729.31</v>
          </cell>
          <cell r="M502">
            <v>7140.6324999999997</v>
          </cell>
          <cell r="N502">
            <v>28562.53</v>
          </cell>
          <cell r="O502">
            <v>230864.65</v>
          </cell>
          <cell r="P502">
            <v>71513.5</v>
          </cell>
          <cell r="Q502">
            <v>286054</v>
          </cell>
          <cell r="R502">
            <v>385888</v>
          </cell>
          <cell r="S502">
            <v>4784.2049999999999</v>
          </cell>
          <cell r="T502">
            <v>19136.82</v>
          </cell>
          <cell r="U502">
            <v>154679.25</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ltexchangevp.com/" TargetMode="External"/><Relationship Id="rId1" Type="http://schemas.openxmlformats.org/officeDocument/2006/relationships/hyperlink" Target="http://www.altexchange.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ltexchangevp.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K29"/>
  <sheetViews>
    <sheetView showGridLines="0" showRowColHeaders="0" topLeftCell="A7" workbookViewId="0">
      <selection activeCell="C28" sqref="C28"/>
    </sheetView>
  </sheetViews>
  <sheetFormatPr defaultColWidth="9.109375" defaultRowHeight="13.8" x14ac:dyDescent="0.25"/>
  <cols>
    <col min="1" max="17" width="9.109375" style="154" customWidth="1"/>
    <col min="18" max="16384" width="9.109375" style="154"/>
  </cols>
  <sheetData>
    <row r="9" spans="3:11" ht="18" x14ac:dyDescent="0.35">
      <c r="C9" s="228" t="s">
        <v>264</v>
      </c>
      <c r="D9" s="228"/>
      <c r="E9" s="228"/>
      <c r="F9" s="228"/>
      <c r="G9" s="228"/>
      <c r="H9" s="228"/>
      <c r="I9" s="228"/>
      <c r="J9" s="228"/>
      <c r="K9" s="228"/>
    </row>
    <row r="10" spans="3:11" ht="18" x14ac:dyDescent="0.35">
      <c r="C10" s="227" t="s">
        <v>274</v>
      </c>
      <c r="D10" s="228"/>
      <c r="E10" s="228"/>
      <c r="F10" s="228"/>
      <c r="G10" s="228"/>
      <c r="H10" s="228"/>
      <c r="I10" s="228"/>
      <c r="J10" s="228"/>
      <c r="K10" s="228"/>
    </row>
    <row r="11" spans="3:11" ht="27.6" x14ac:dyDescent="0.45">
      <c r="C11" s="229" t="s">
        <v>272</v>
      </c>
      <c r="D11" s="229"/>
      <c r="E11" s="229"/>
      <c r="F11" s="229"/>
      <c r="G11" s="229"/>
      <c r="H11" s="229"/>
      <c r="I11" s="229"/>
      <c r="J11" s="229"/>
      <c r="K11" s="229"/>
    </row>
    <row r="12" spans="3:11" ht="18" customHeight="1" x14ac:dyDescent="0.25">
      <c r="C12" s="230" t="s">
        <v>273</v>
      </c>
      <c r="D12" s="230"/>
      <c r="E12" s="230"/>
      <c r="F12" s="230"/>
      <c r="G12" s="230"/>
      <c r="H12" s="230"/>
      <c r="I12" s="230"/>
      <c r="J12" s="230"/>
      <c r="K12" s="230"/>
    </row>
    <row r="13" spans="3:11" ht="18" customHeight="1" x14ac:dyDescent="0.25">
      <c r="C13" s="230"/>
      <c r="D13" s="230"/>
      <c r="E13" s="230"/>
      <c r="F13" s="230"/>
      <c r="G13" s="230"/>
      <c r="H13" s="230"/>
      <c r="I13" s="230"/>
      <c r="J13" s="230"/>
      <c r="K13" s="230"/>
    </row>
    <row r="14" spans="3:11" ht="18" customHeight="1" x14ac:dyDescent="0.25">
      <c r="C14" s="209"/>
      <c r="D14" s="209"/>
      <c r="E14" s="209"/>
      <c r="F14" s="209"/>
      <c r="G14" s="209"/>
      <c r="H14" s="209"/>
      <c r="I14" s="209"/>
      <c r="J14" s="209"/>
      <c r="K14" s="209"/>
    </row>
    <row r="16" spans="3:11" x14ac:dyDescent="0.25">
      <c r="C16" s="226" t="s">
        <v>265</v>
      </c>
      <c r="D16" s="226"/>
      <c r="E16" s="226"/>
      <c r="F16" s="226"/>
      <c r="G16" s="226"/>
      <c r="H16" s="226"/>
      <c r="I16" s="226"/>
      <c r="J16" s="226"/>
      <c r="K16" s="226"/>
    </row>
    <row r="17" spans="3:11" x14ac:dyDescent="0.25">
      <c r="C17" s="155"/>
      <c r="D17" s="155"/>
      <c r="E17" s="155"/>
      <c r="F17" s="155"/>
      <c r="G17" s="155"/>
      <c r="H17" s="155"/>
      <c r="I17" s="155"/>
      <c r="J17" s="155"/>
      <c r="K17" s="155"/>
    </row>
    <row r="18" spans="3:11" x14ac:dyDescent="0.25">
      <c r="C18" s="231" t="s">
        <v>266</v>
      </c>
      <c r="D18" s="231"/>
      <c r="E18" s="231"/>
      <c r="F18" s="231"/>
      <c r="G18" s="231"/>
      <c r="H18" s="231"/>
      <c r="I18" s="231"/>
      <c r="J18" s="231"/>
      <c r="K18" s="231"/>
    </row>
    <row r="19" spans="3:11" x14ac:dyDescent="0.25">
      <c r="C19" s="155"/>
      <c r="D19" s="155"/>
      <c r="E19" s="155"/>
      <c r="F19" s="155"/>
      <c r="G19" s="155"/>
      <c r="H19" s="155"/>
      <c r="I19" s="155"/>
      <c r="J19" s="155"/>
      <c r="K19" s="155"/>
    </row>
    <row r="20" spans="3:11" x14ac:dyDescent="0.25">
      <c r="C20" s="232" t="s">
        <v>267</v>
      </c>
      <c r="D20" s="232"/>
      <c r="E20" s="232"/>
      <c r="F20" s="232"/>
      <c r="G20" s="232"/>
      <c r="H20" s="232"/>
      <c r="I20" s="232"/>
      <c r="J20" s="232"/>
      <c r="K20" s="232"/>
    </row>
    <row r="21" spans="3:11" x14ac:dyDescent="0.25">
      <c r="C21" s="155"/>
      <c r="D21" s="155"/>
      <c r="E21" s="155"/>
      <c r="F21" s="155"/>
      <c r="G21" s="155"/>
      <c r="H21" s="155"/>
      <c r="I21" s="155"/>
      <c r="J21" s="155"/>
      <c r="K21" s="155"/>
    </row>
    <row r="22" spans="3:11" x14ac:dyDescent="0.25">
      <c r="C22" s="225" t="s">
        <v>268</v>
      </c>
      <c r="D22" s="225"/>
      <c r="E22" s="225"/>
      <c r="F22" s="225"/>
      <c r="G22" s="225"/>
      <c r="H22" s="225"/>
      <c r="I22" s="225"/>
      <c r="J22" s="225"/>
      <c r="K22" s="225"/>
    </row>
    <row r="23" spans="3:11" x14ac:dyDescent="0.25">
      <c r="C23" s="155"/>
      <c r="D23" s="155"/>
      <c r="E23" s="155"/>
      <c r="F23" s="155"/>
      <c r="G23" s="155"/>
      <c r="H23" s="155"/>
      <c r="I23" s="155"/>
      <c r="J23" s="155"/>
      <c r="K23" s="155"/>
    </row>
    <row r="24" spans="3:11" x14ac:dyDescent="0.25">
      <c r="C24" s="226" t="s">
        <v>269</v>
      </c>
      <c r="D24" s="226"/>
      <c r="E24" s="226"/>
      <c r="F24" s="226"/>
      <c r="G24" s="226"/>
      <c r="H24" s="226"/>
      <c r="I24" s="226"/>
      <c r="J24" s="226"/>
      <c r="K24" s="226"/>
    </row>
    <row r="25" spans="3:11" x14ac:dyDescent="0.25">
      <c r="C25" s="226" t="s">
        <v>270</v>
      </c>
      <c r="D25" s="226"/>
      <c r="E25" s="226"/>
      <c r="F25" s="226"/>
      <c r="G25" s="226"/>
      <c r="H25" s="226"/>
      <c r="I25" s="226"/>
      <c r="J25" s="226"/>
      <c r="K25" s="226"/>
    </row>
    <row r="26" spans="3:11" x14ac:dyDescent="0.25">
      <c r="C26" s="156"/>
      <c r="D26" s="156"/>
      <c r="E26" s="156"/>
      <c r="F26" s="156"/>
      <c r="G26" s="156"/>
      <c r="H26" s="156"/>
      <c r="I26" s="156"/>
      <c r="J26" s="156"/>
      <c r="K26" s="156"/>
    </row>
    <row r="27" spans="3:11" x14ac:dyDescent="0.25">
      <c r="C27" s="157" t="s">
        <v>271</v>
      </c>
      <c r="D27" s="156" t="s">
        <v>429</v>
      </c>
    </row>
    <row r="28" spans="3:11" x14ac:dyDescent="0.25">
      <c r="D28" s="156" t="s">
        <v>440</v>
      </c>
    </row>
    <row r="29" spans="3:11" x14ac:dyDescent="0.25">
      <c r="D29" s="156" t="s">
        <v>280</v>
      </c>
    </row>
  </sheetData>
  <sheetProtection selectLockedCells="1"/>
  <mergeCells count="10">
    <mergeCell ref="C22:K22"/>
    <mergeCell ref="C24:K24"/>
    <mergeCell ref="C25:K25"/>
    <mergeCell ref="C10:K10"/>
    <mergeCell ref="C9:K9"/>
    <mergeCell ref="C11:K11"/>
    <mergeCell ref="C12:K13"/>
    <mergeCell ref="C16:K16"/>
    <mergeCell ref="C18:K18"/>
    <mergeCell ref="C20:K20"/>
  </mergeCells>
  <hyperlinks>
    <hyperlink ref="C9" r:id="rId1" display="http://www.altexchange.com/"/>
    <hyperlink ref="C10" r:id="rId2" display="http://www.altexchangevp.com/"/>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G109"/>
  <sheetViews>
    <sheetView tabSelected="1" workbookViewId="0">
      <selection activeCell="B8" sqref="B8"/>
    </sheetView>
  </sheetViews>
  <sheetFormatPr defaultColWidth="8.88671875" defaultRowHeight="14.4" x14ac:dyDescent="0.3"/>
  <cols>
    <col min="1" max="1" width="8.88671875" customWidth="1"/>
    <col min="2" max="2" width="40.6640625" customWidth="1"/>
    <col min="3" max="3" width="20.5546875" bestFit="1" customWidth="1"/>
    <col min="4" max="4" width="6.6640625" customWidth="1"/>
    <col min="5" max="5" width="40.6640625" customWidth="1"/>
    <col min="6" max="6" width="21.88671875" bestFit="1" customWidth="1"/>
    <col min="7" max="9" width="8.88671875" customWidth="1"/>
    <col min="10" max="10" width="21.88671875" bestFit="1" customWidth="1"/>
    <col min="11" max="21" width="8.88671875" customWidth="1"/>
  </cols>
  <sheetData>
    <row r="2" spans="2:7" x14ac:dyDescent="0.3">
      <c r="B2" t="s">
        <v>281</v>
      </c>
    </row>
    <row r="3" spans="2:7" x14ac:dyDescent="0.3">
      <c r="B3" t="s">
        <v>428</v>
      </c>
    </row>
    <row r="4" spans="2:7" x14ac:dyDescent="0.3">
      <c r="B4" s="208" t="s">
        <v>592</v>
      </c>
      <c r="C4" s="208"/>
      <c r="D4" s="208"/>
      <c r="E4" s="208"/>
      <c r="F4" s="208"/>
    </row>
    <row r="5" spans="2:7" x14ac:dyDescent="0.3">
      <c r="B5" s="208" t="s">
        <v>593</v>
      </c>
      <c r="C5" s="208"/>
      <c r="D5" s="208"/>
      <c r="E5" s="208"/>
      <c r="F5" s="208"/>
      <c r="G5" s="208"/>
    </row>
    <row r="6" spans="2:7" x14ac:dyDescent="0.3">
      <c r="B6" s="208" t="s">
        <v>436</v>
      </c>
    </row>
    <row r="7" spans="2:7" x14ac:dyDescent="0.3">
      <c r="B7" s="213" t="s">
        <v>437</v>
      </c>
    </row>
    <row r="9" spans="2:7" x14ac:dyDescent="0.3">
      <c r="B9" s="182" t="s">
        <v>282</v>
      </c>
      <c r="C9" s="183" t="s">
        <v>283</v>
      </c>
      <c r="D9" s="214"/>
    </row>
    <row r="10" spans="2:7" x14ac:dyDescent="0.3">
      <c r="B10" s="184" t="s">
        <v>435</v>
      </c>
      <c r="C10" t="s">
        <v>540</v>
      </c>
      <c r="D10" s="215"/>
    </row>
    <row r="11" spans="2:7" x14ac:dyDescent="0.3">
      <c r="B11" s="184" t="s">
        <v>63</v>
      </c>
      <c r="C11" t="s">
        <v>540</v>
      </c>
      <c r="D11" s="216"/>
    </row>
    <row r="12" spans="2:7" x14ac:dyDescent="0.3">
      <c r="B12" s="185"/>
      <c r="C12" s="186"/>
      <c r="D12" s="216"/>
    </row>
    <row r="13" spans="2:7" x14ac:dyDescent="0.3">
      <c r="B13" s="185"/>
      <c r="C13" s="186"/>
      <c r="D13" s="216"/>
    </row>
    <row r="14" spans="2:7" x14ac:dyDescent="0.3">
      <c r="B14" s="185"/>
      <c r="C14" s="186"/>
      <c r="D14" s="216"/>
    </row>
    <row r="15" spans="2:7" x14ac:dyDescent="0.3">
      <c r="B15" s="185"/>
      <c r="C15" s="186"/>
      <c r="D15" s="216"/>
    </row>
    <row r="16" spans="2:7" x14ac:dyDescent="0.3">
      <c r="B16" s="185"/>
      <c r="C16" s="186"/>
      <c r="D16" s="216"/>
    </row>
    <row r="17" spans="2:4" x14ac:dyDescent="0.3">
      <c r="B17" s="185"/>
      <c r="C17" s="186"/>
      <c r="D17" s="216"/>
    </row>
    <row r="18" spans="2:4" x14ac:dyDescent="0.3">
      <c r="B18" s="185"/>
      <c r="C18" s="186"/>
      <c r="D18" s="216"/>
    </row>
    <row r="19" spans="2:4" x14ac:dyDescent="0.3">
      <c r="B19" s="185"/>
      <c r="C19" s="186"/>
      <c r="D19" s="216"/>
    </row>
    <row r="20" spans="2:4" x14ac:dyDescent="0.3">
      <c r="B20" s="185"/>
      <c r="C20" s="186"/>
      <c r="D20" s="216"/>
    </row>
    <row r="21" spans="2:4" x14ac:dyDescent="0.3">
      <c r="B21" s="185"/>
      <c r="C21" s="186"/>
      <c r="D21" s="216"/>
    </row>
    <row r="22" spans="2:4" x14ac:dyDescent="0.3">
      <c r="B22" s="185"/>
      <c r="C22" s="186"/>
      <c r="D22" s="216"/>
    </row>
    <row r="23" spans="2:4" x14ac:dyDescent="0.3">
      <c r="B23" s="185"/>
      <c r="C23" s="186"/>
      <c r="D23" s="216"/>
    </row>
    <row r="24" spans="2:4" x14ac:dyDescent="0.3">
      <c r="B24" s="185"/>
      <c r="C24" s="186"/>
      <c r="D24" s="216"/>
    </row>
    <row r="25" spans="2:4" x14ac:dyDescent="0.3">
      <c r="B25" s="185"/>
      <c r="C25" s="186"/>
      <c r="D25" s="216"/>
    </row>
    <row r="26" spans="2:4" x14ac:dyDescent="0.3">
      <c r="B26" s="185"/>
      <c r="C26" s="186"/>
      <c r="D26" s="216"/>
    </row>
    <row r="27" spans="2:4" x14ac:dyDescent="0.3">
      <c r="B27" s="185"/>
      <c r="C27" s="186"/>
      <c r="D27" s="216"/>
    </row>
    <row r="28" spans="2:4" x14ac:dyDescent="0.3">
      <c r="B28" s="185"/>
      <c r="C28" s="186"/>
      <c r="D28" s="216"/>
    </row>
    <row r="29" spans="2:4" x14ac:dyDescent="0.3">
      <c r="B29" s="185"/>
      <c r="C29" s="186"/>
      <c r="D29" s="216"/>
    </row>
    <row r="30" spans="2:4" x14ac:dyDescent="0.3">
      <c r="B30" s="185"/>
      <c r="C30" s="186"/>
      <c r="D30" s="216"/>
    </row>
    <row r="31" spans="2:4" x14ac:dyDescent="0.3">
      <c r="B31" s="185"/>
      <c r="C31" s="186"/>
      <c r="D31" s="216"/>
    </row>
    <row r="32" spans="2:4" x14ac:dyDescent="0.3">
      <c r="B32" s="185"/>
      <c r="C32" s="186"/>
      <c r="D32" s="216"/>
    </row>
    <row r="33" spans="2:4" x14ac:dyDescent="0.3">
      <c r="B33" s="185"/>
      <c r="C33" s="186"/>
      <c r="D33" s="216"/>
    </row>
    <row r="34" spans="2:4" x14ac:dyDescent="0.3">
      <c r="B34" s="185"/>
      <c r="C34" s="186"/>
      <c r="D34" s="216"/>
    </row>
    <row r="35" spans="2:4" x14ac:dyDescent="0.3">
      <c r="B35" s="185"/>
      <c r="C35" s="186"/>
      <c r="D35" s="216"/>
    </row>
    <row r="36" spans="2:4" x14ac:dyDescent="0.3">
      <c r="B36" s="185"/>
      <c r="C36" s="186"/>
      <c r="D36" s="216"/>
    </row>
    <row r="37" spans="2:4" x14ac:dyDescent="0.3">
      <c r="B37" s="185"/>
      <c r="C37" s="186"/>
      <c r="D37" s="216"/>
    </row>
    <row r="38" spans="2:4" x14ac:dyDescent="0.3">
      <c r="B38" s="185"/>
      <c r="C38" s="186"/>
      <c r="D38" s="216"/>
    </row>
    <row r="39" spans="2:4" x14ac:dyDescent="0.3">
      <c r="B39" s="185"/>
      <c r="C39" s="186"/>
      <c r="D39" s="216"/>
    </row>
    <row r="40" spans="2:4" x14ac:dyDescent="0.3">
      <c r="B40" s="185"/>
      <c r="C40" s="186"/>
      <c r="D40" s="216"/>
    </row>
    <row r="41" spans="2:4" x14ac:dyDescent="0.3">
      <c r="B41" s="185"/>
      <c r="C41" s="186"/>
      <c r="D41" s="216"/>
    </row>
    <row r="42" spans="2:4" x14ac:dyDescent="0.3">
      <c r="B42" s="185"/>
      <c r="C42" s="186"/>
      <c r="D42" s="216"/>
    </row>
    <row r="43" spans="2:4" x14ac:dyDescent="0.3">
      <c r="B43" s="185"/>
      <c r="C43" s="186"/>
      <c r="D43" s="216"/>
    </row>
    <row r="44" spans="2:4" x14ac:dyDescent="0.3">
      <c r="B44" s="185"/>
      <c r="C44" s="186"/>
      <c r="D44" s="216"/>
    </row>
    <row r="45" spans="2:4" x14ac:dyDescent="0.3">
      <c r="B45" s="185"/>
      <c r="C45" s="186"/>
      <c r="D45" s="216"/>
    </row>
    <row r="46" spans="2:4" x14ac:dyDescent="0.3">
      <c r="B46" s="185"/>
      <c r="C46" s="186"/>
      <c r="D46" s="216"/>
    </row>
    <row r="47" spans="2:4" x14ac:dyDescent="0.3">
      <c r="B47" s="185"/>
      <c r="C47" s="186"/>
      <c r="D47" s="216"/>
    </row>
    <row r="48" spans="2:4" x14ac:dyDescent="0.3">
      <c r="B48" s="185"/>
      <c r="C48" s="186"/>
      <c r="D48" s="216"/>
    </row>
    <row r="49" spans="2:4" x14ac:dyDescent="0.3">
      <c r="B49" s="185"/>
      <c r="C49" s="186"/>
      <c r="D49" s="216"/>
    </row>
    <row r="50" spans="2:4" x14ac:dyDescent="0.3">
      <c r="B50" s="185"/>
      <c r="C50" s="186"/>
      <c r="D50" s="216"/>
    </row>
    <row r="51" spans="2:4" x14ac:dyDescent="0.3">
      <c r="B51" s="185"/>
      <c r="C51" s="186"/>
      <c r="D51" s="216"/>
    </row>
    <row r="52" spans="2:4" x14ac:dyDescent="0.3">
      <c r="B52" s="185"/>
      <c r="C52" s="186"/>
      <c r="D52" s="216"/>
    </row>
    <row r="53" spans="2:4" x14ac:dyDescent="0.3">
      <c r="B53" s="185"/>
      <c r="C53" s="186"/>
      <c r="D53" s="216"/>
    </row>
    <row r="54" spans="2:4" x14ac:dyDescent="0.3">
      <c r="B54" s="185"/>
      <c r="C54" s="186"/>
      <c r="D54" s="216"/>
    </row>
    <row r="55" spans="2:4" x14ac:dyDescent="0.3">
      <c r="B55" s="185"/>
      <c r="C55" s="186"/>
      <c r="D55" s="216"/>
    </row>
    <row r="56" spans="2:4" x14ac:dyDescent="0.3">
      <c r="B56" s="185"/>
      <c r="C56" s="186"/>
      <c r="D56" s="216"/>
    </row>
    <row r="57" spans="2:4" x14ac:dyDescent="0.3">
      <c r="B57" s="185"/>
      <c r="C57" s="186"/>
      <c r="D57" s="216"/>
    </row>
    <row r="58" spans="2:4" x14ac:dyDescent="0.3">
      <c r="B58" s="185"/>
      <c r="C58" s="186"/>
      <c r="D58" s="216"/>
    </row>
    <row r="59" spans="2:4" x14ac:dyDescent="0.3">
      <c r="B59" s="185"/>
      <c r="C59" s="186"/>
      <c r="D59" s="216"/>
    </row>
    <row r="60" spans="2:4" x14ac:dyDescent="0.3">
      <c r="B60" s="185"/>
      <c r="C60" s="186"/>
      <c r="D60" s="216"/>
    </row>
    <row r="61" spans="2:4" x14ac:dyDescent="0.3">
      <c r="B61" s="185"/>
      <c r="C61" s="186"/>
      <c r="D61" s="216"/>
    </row>
    <row r="62" spans="2:4" x14ac:dyDescent="0.3">
      <c r="B62" s="185"/>
      <c r="C62" s="186"/>
      <c r="D62" s="216"/>
    </row>
    <row r="63" spans="2:4" x14ac:dyDescent="0.3">
      <c r="B63" s="185"/>
      <c r="C63" s="186"/>
      <c r="D63" s="216"/>
    </row>
    <row r="64" spans="2:4" x14ac:dyDescent="0.3">
      <c r="B64" s="185"/>
      <c r="C64" s="186"/>
      <c r="D64" s="216"/>
    </row>
    <row r="65" spans="2:4" x14ac:dyDescent="0.3">
      <c r="B65" s="185"/>
      <c r="C65" s="186"/>
      <c r="D65" s="216"/>
    </row>
    <row r="66" spans="2:4" x14ac:dyDescent="0.3">
      <c r="B66" s="185"/>
      <c r="C66" s="186"/>
      <c r="D66" s="216"/>
    </row>
    <row r="67" spans="2:4" x14ac:dyDescent="0.3">
      <c r="B67" s="185"/>
      <c r="C67" s="186"/>
      <c r="D67" s="216"/>
    </row>
    <row r="68" spans="2:4" x14ac:dyDescent="0.3">
      <c r="B68" s="185"/>
      <c r="C68" s="186"/>
      <c r="D68" s="216"/>
    </row>
    <row r="69" spans="2:4" x14ac:dyDescent="0.3">
      <c r="B69" s="185"/>
      <c r="C69" s="186"/>
      <c r="D69" s="216"/>
    </row>
    <row r="70" spans="2:4" x14ac:dyDescent="0.3">
      <c r="B70" s="185"/>
      <c r="C70" s="186"/>
      <c r="D70" s="216"/>
    </row>
    <row r="71" spans="2:4" x14ac:dyDescent="0.3">
      <c r="B71" s="185"/>
      <c r="C71" s="186"/>
      <c r="D71" s="216"/>
    </row>
    <row r="72" spans="2:4" x14ac:dyDescent="0.3">
      <c r="B72" s="185"/>
      <c r="C72" s="186"/>
      <c r="D72" s="216"/>
    </row>
    <row r="73" spans="2:4" x14ac:dyDescent="0.3">
      <c r="B73" s="185"/>
      <c r="C73" s="186"/>
      <c r="D73" s="216"/>
    </row>
    <row r="74" spans="2:4" x14ac:dyDescent="0.3">
      <c r="B74" s="185"/>
      <c r="C74" s="186"/>
      <c r="D74" s="216"/>
    </row>
    <row r="75" spans="2:4" x14ac:dyDescent="0.3">
      <c r="B75" s="185"/>
      <c r="C75" s="186"/>
      <c r="D75" s="216"/>
    </row>
    <row r="76" spans="2:4" x14ac:dyDescent="0.3">
      <c r="B76" s="185"/>
      <c r="C76" s="186"/>
      <c r="D76" s="216"/>
    </row>
    <row r="77" spans="2:4" x14ac:dyDescent="0.3">
      <c r="B77" s="185"/>
      <c r="C77" s="186"/>
      <c r="D77" s="216"/>
    </row>
    <row r="78" spans="2:4" x14ac:dyDescent="0.3">
      <c r="B78" s="185"/>
      <c r="C78" s="186"/>
      <c r="D78" s="216"/>
    </row>
    <row r="79" spans="2:4" x14ac:dyDescent="0.3">
      <c r="B79" s="185"/>
      <c r="C79" s="186"/>
      <c r="D79" s="216"/>
    </row>
    <row r="80" spans="2:4" x14ac:dyDescent="0.3">
      <c r="B80" s="185"/>
      <c r="C80" s="186"/>
      <c r="D80" s="216"/>
    </row>
    <row r="81" spans="2:4" x14ac:dyDescent="0.3">
      <c r="B81" s="185"/>
      <c r="C81" s="186"/>
      <c r="D81" s="216"/>
    </row>
    <row r="82" spans="2:4" x14ac:dyDescent="0.3">
      <c r="B82" s="185"/>
      <c r="C82" s="186"/>
      <c r="D82" s="216"/>
    </row>
    <row r="83" spans="2:4" x14ac:dyDescent="0.3">
      <c r="B83" s="185"/>
      <c r="C83" s="186"/>
      <c r="D83" s="216"/>
    </row>
    <row r="84" spans="2:4" x14ac:dyDescent="0.3">
      <c r="B84" s="185"/>
      <c r="C84" s="186"/>
      <c r="D84" s="216"/>
    </row>
    <row r="85" spans="2:4" x14ac:dyDescent="0.3">
      <c r="B85" s="185"/>
      <c r="C85" s="186"/>
      <c r="D85" s="216"/>
    </row>
    <row r="86" spans="2:4" x14ac:dyDescent="0.3">
      <c r="B86" s="185"/>
      <c r="C86" s="186"/>
      <c r="D86" s="216"/>
    </row>
    <row r="87" spans="2:4" x14ac:dyDescent="0.3">
      <c r="B87" s="185"/>
      <c r="C87" s="186"/>
      <c r="D87" s="216"/>
    </row>
    <row r="88" spans="2:4" x14ac:dyDescent="0.3">
      <c r="B88" s="185"/>
      <c r="C88" s="186"/>
      <c r="D88" s="216"/>
    </row>
    <row r="89" spans="2:4" x14ac:dyDescent="0.3">
      <c r="B89" s="185"/>
      <c r="C89" s="186"/>
      <c r="D89" s="216"/>
    </row>
    <row r="90" spans="2:4" x14ac:dyDescent="0.3">
      <c r="B90" s="185"/>
      <c r="C90" s="186"/>
      <c r="D90" s="216"/>
    </row>
    <row r="91" spans="2:4" x14ac:dyDescent="0.3">
      <c r="B91" s="185"/>
      <c r="C91" s="186"/>
      <c r="D91" s="216"/>
    </row>
    <row r="92" spans="2:4" x14ac:dyDescent="0.3">
      <c r="B92" s="185"/>
      <c r="C92" s="186"/>
      <c r="D92" s="216"/>
    </row>
    <row r="93" spans="2:4" x14ac:dyDescent="0.3">
      <c r="B93" s="185"/>
      <c r="C93" s="186"/>
      <c r="D93" s="216"/>
    </row>
    <row r="94" spans="2:4" x14ac:dyDescent="0.3">
      <c r="B94" s="185"/>
      <c r="C94" s="186"/>
      <c r="D94" s="216"/>
    </row>
    <row r="95" spans="2:4" x14ac:dyDescent="0.3">
      <c r="B95" s="185"/>
      <c r="C95" s="186"/>
      <c r="D95" s="216"/>
    </row>
    <row r="96" spans="2:4" x14ac:dyDescent="0.3">
      <c r="B96" s="185"/>
      <c r="C96" s="186"/>
      <c r="D96" s="216"/>
    </row>
    <row r="97" spans="2:4" x14ac:dyDescent="0.3">
      <c r="B97" s="185"/>
      <c r="C97" s="186"/>
      <c r="D97" s="216"/>
    </row>
    <row r="98" spans="2:4" x14ac:dyDescent="0.3">
      <c r="B98" s="185"/>
      <c r="C98" s="186"/>
      <c r="D98" s="216"/>
    </row>
    <row r="99" spans="2:4" x14ac:dyDescent="0.3">
      <c r="B99" s="185"/>
      <c r="C99" s="186"/>
      <c r="D99" s="216"/>
    </row>
    <row r="100" spans="2:4" x14ac:dyDescent="0.3">
      <c r="B100" s="185"/>
      <c r="C100" s="186"/>
      <c r="D100" s="216"/>
    </row>
    <row r="101" spans="2:4" x14ac:dyDescent="0.3">
      <c r="B101" s="185"/>
      <c r="C101" s="186"/>
      <c r="D101" s="216"/>
    </row>
    <row r="102" spans="2:4" x14ac:dyDescent="0.3">
      <c r="B102" s="185"/>
      <c r="C102" s="186"/>
      <c r="D102" s="216"/>
    </row>
    <row r="103" spans="2:4" x14ac:dyDescent="0.3">
      <c r="B103" s="185"/>
      <c r="C103" s="186"/>
      <c r="D103" s="216"/>
    </row>
    <row r="104" spans="2:4" x14ac:dyDescent="0.3">
      <c r="B104" s="185"/>
      <c r="C104" s="186"/>
      <c r="D104" s="216"/>
    </row>
    <row r="105" spans="2:4" x14ac:dyDescent="0.3">
      <c r="B105" s="185"/>
      <c r="C105" s="186"/>
      <c r="D105" s="216"/>
    </row>
    <row r="106" spans="2:4" x14ac:dyDescent="0.3">
      <c r="B106" s="185"/>
      <c r="C106" s="186"/>
      <c r="D106" s="216"/>
    </row>
    <row r="107" spans="2:4" x14ac:dyDescent="0.3">
      <c r="B107" s="185"/>
      <c r="C107" s="186"/>
      <c r="D107" s="216"/>
    </row>
    <row r="108" spans="2:4" x14ac:dyDescent="0.3">
      <c r="B108" s="185"/>
      <c r="C108" s="186"/>
      <c r="D108" s="216"/>
    </row>
    <row r="109" spans="2:4" x14ac:dyDescent="0.3">
      <c r="B109" s="187"/>
      <c r="C109" s="188"/>
      <c r="D109" s="217"/>
    </row>
  </sheetData>
  <hyperlinks>
    <hyperlink ref="B7" r:id="rId1" display="http://www.altexchangevp.com/"/>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79400006103702"/>
  </sheetPr>
  <dimension ref="B2:B120"/>
  <sheetViews>
    <sheetView showGridLines="0" showRowColHeaders="0" workbookViewId="0">
      <selection activeCell="A6" sqref="A6"/>
    </sheetView>
  </sheetViews>
  <sheetFormatPr defaultColWidth="9.109375" defaultRowHeight="13.8" x14ac:dyDescent="0.3"/>
  <cols>
    <col min="1" max="1" width="2.33203125" style="134" customWidth="1"/>
    <col min="2" max="2" width="86.88671875" style="134" customWidth="1"/>
    <col min="3" max="8" width="9.109375" style="134" customWidth="1"/>
    <col min="9" max="16384" width="9.109375" style="134"/>
  </cols>
  <sheetData>
    <row r="2" spans="2:2" x14ac:dyDescent="0.3">
      <c r="B2" s="133" t="s">
        <v>0</v>
      </c>
    </row>
    <row r="3" spans="2:2" x14ac:dyDescent="0.3">
      <c r="B3" s="133"/>
    </row>
    <row r="4" spans="2:2" ht="82.8" x14ac:dyDescent="0.3">
      <c r="B4" s="135" t="s">
        <v>1</v>
      </c>
    </row>
    <row r="5" spans="2:2" ht="69" x14ac:dyDescent="0.3">
      <c r="B5" s="136" t="s">
        <v>2</v>
      </c>
    </row>
    <row r="6" spans="2:2" x14ac:dyDescent="0.3">
      <c r="B6" s="136"/>
    </row>
    <row r="7" spans="2:2" x14ac:dyDescent="0.3">
      <c r="B7" s="133" t="s">
        <v>3</v>
      </c>
    </row>
    <row r="8" spans="2:2" x14ac:dyDescent="0.3">
      <c r="B8" s="133"/>
    </row>
    <row r="9" spans="2:2" ht="27.6" x14ac:dyDescent="0.3">
      <c r="B9" s="136" t="s">
        <v>4</v>
      </c>
    </row>
    <row r="10" spans="2:2" ht="41.4" x14ac:dyDescent="0.3">
      <c r="B10" s="141" t="s">
        <v>5</v>
      </c>
    </row>
    <row r="11" spans="2:2" ht="27.6" x14ac:dyDescent="0.3">
      <c r="B11" s="141" t="s">
        <v>6</v>
      </c>
    </row>
    <row r="12" spans="2:2" x14ac:dyDescent="0.3">
      <c r="B12" s="136"/>
    </row>
    <row r="13" spans="2:2" x14ac:dyDescent="0.3">
      <c r="B13" s="133" t="s">
        <v>7</v>
      </c>
    </row>
    <row r="14" spans="2:2" x14ac:dyDescent="0.3">
      <c r="B14" s="133"/>
    </row>
    <row r="15" spans="2:2" ht="69" x14ac:dyDescent="0.3">
      <c r="B15" s="136" t="s">
        <v>8</v>
      </c>
    </row>
    <row r="16" spans="2:2" x14ac:dyDescent="0.3">
      <c r="B16" s="136"/>
    </row>
    <row r="17" spans="2:2" ht="69" x14ac:dyDescent="0.3">
      <c r="B17" s="136" t="s">
        <v>9</v>
      </c>
    </row>
    <row r="18" spans="2:2" x14ac:dyDescent="0.3">
      <c r="B18" s="136"/>
    </row>
    <row r="19" spans="2:2" x14ac:dyDescent="0.3">
      <c r="B19" s="133" t="s">
        <v>10</v>
      </c>
    </row>
    <row r="20" spans="2:2" x14ac:dyDescent="0.3">
      <c r="B20" s="136"/>
    </row>
    <row r="21" spans="2:2" ht="55.2" x14ac:dyDescent="0.3">
      <c r="B21" s="136" t="s">
        <v>11</v>
      </c>
    </row>
    <row r="22" spans="2:2" x14ac:dyDescent="0.3">
      <c r="B22" s="136"/>
    </row>
    <row r="23" spans="2:2" ht="41.4" x14ac:dyDescent="0.3">
      <c r="B23" s="136" t="s">
        <v>12</v>
      </c>
    </row>
    <row r="24" spans="2:2" x14ac:dyDescent="0.3">
      <c r="B24" s="136"/>
    </row>
    <row r="25" spans="2:2" ht="69" x14ac:dyDescent="0.3">
      <c r="B25" s="136" t="s">
        <v>13</v>
      </c>
    </row>
    <row r="26" spans="2:2" x14ac:dyDescent="0.3">
      <c r="B26" s="136"/>
    </row>
    <row r="27" spans="2:2" ht="82.8" x14ac:dyDescent="0.3">
      <c r="B27" s="136" t="s">
        <v>14</v>
      </c>
    </row>
    <row r="28" spans="2:2" x14ac:dyDescent="0.3">
      <c r="B28" s="136"/>
    </row>
    <row r="29" spans="2:2" ht="69" x14ac:dyDescent="0.3">
      <c r="B29" s="137" t="s">
        <v>15</v>
      </c>
    </row>
    <row r="30" spans="2:2" x14ac:dyDescent="0.3">
      <c r="B30" s="137"/>
    </row>
    <row r="31" spans="2:2" ht="41.4" x14ac:dyDescent="0.3">
      <c r="B31" s="137" t="s">
        <v>16</v>
      </c>
    </row>
    <row r="32" spans="2:2" x14ac:dyDescent="0.3">
      <c r="B32" s="137"/>
    </row>
    <row r="33" spans="2:2" ht="96.6" x14ac:dyDescent="0.3">
      <c r="B33" s="138" t="s">
        <v>17</v>
      </c>
    </row>
    <row r="34" spans="2:2" x14ac:dyDescent="0.3">
      <c r="B34" s="138"/>
    </row>
    <row r="35" spans="2:2" x14ac:dyDescent="0.3">
      <c r="B35" s="133" t="s">
        <v>18</v>
      </c>
    </row>
    <row r="36" spans="2:2" x14ac:dyDescent="0.3">
      <c r="B36" s="136"/>
    </row>
    <row r="37" spans="2:2" ht="96.6" x14ac:dyDescent="0.3">
      <c r="B37" s="136" t="s">
        <v>19</v>
      </c>
    </row>
    <row r="38" spans="2:2" x14ac:dyDescent="0.3">
      <c r="B38" s="136"/>
    </row>
    <row r="39" spans="2:2" ht="55.2" x14ac:dyDescent="0.3">
      <c r="B39" s="136" t="s">
        <v>20</v>
      </c>
    </row>
    <row r="40" spans="2:2" x14ac:dyDescent="0.3">
      <c r="B40" s="136"/>
    </row>
    <row r="41" spans="2:2" ht="69" x14ac:dyDescent="0.3">
      <c r="B41" s="136" t="s">
        <v>21</v>
      </c>
    </row>
    <row r="42" spans="2:2" x14ac:dyDescent="0.3">
      <c r="B42" s="136"/>
    </row>
    <row r="43" spans="2:2" x14ac:dyDescent="0.3">
      <c r="B43" s="133" t="s">
        <v>22</v>
      </c>
    </row>
    <row r="44" spans="2:2" x14ac:dyDescent="0.3">
      <c r="B44" s="136"/>
    </row>
    <row r="45" spans="2:2" ht="110.4" x14ac:dyDescent="0.3">
      <c r="B45" s="136" t="s">
        <v>23</v>
      </c>
    </row>
    <row r="46" spans="2:2" x14ac:dyDescent="0.3">
      <c r="B46" s="136"/>
    </row>
    <row r="47" spans="2:2" x14ac:dyDescent="0.3">
      <c r="B47" s="133" t="s">
        <v>24</v>
      </c>
    </row>
    <row r="48" spans="2:2" x14ac:dyDescent="0.3">
      <c r="B48" s="136"/>
    </row>
    <row r="49" spans="2:2" ht="124.2" x14ac:dyDescent="0.3">
      <c r="B49" s="136" t="s">
        <v>25</v>
      </c>
    </row>
    <row r="50" spans="2:2" x14ac:dyDescent="0.3">
      <c r="B50" s="136"/>
    </row>
    <row r="51" spans="2:2" x14ac:dyDescent="0.3">
      <c r="B51" s="140" t="s">
        <v>26</v>
      </c>
    </row>
    <row r="52" spans="2:2" x14ac:dyDescent="0.3">
      <c r="B52" s="137"/>
    </row>
    <row r="53" spans="2:2" ht="82.8" x14ac:dyDescent="0.3">
      <c r="B53" s="137" t="s">
        <v>27</v>
      </c>
    </row>
    <row r="54" spans="2:2" x14ac:dyDescent="0.3">
      <c r="B54" s="137"/>
    </row>
    <row r="55" spans="2:2" ht="27.6" x14ac:dyDescent="0.3">
      <c r="B55" s="137" t="s">
        <v>28</v>
      </c>
    </row>
    <row r="56" spans="2:2" x14ac:dyDescent="0.3">
      <c r="B56" s="137"/>
    </row>
    <row r="57" spans="2:2" ht="96.6" x14ac:dyDescent="0.3">
      <c r="B57" s="137" t="s">
        <v>29</v>
      </c>
    </row>
    <row r="58" spans="2:2" x14ac:dyDescent="0.3">
      <c r="B58" s="137"/>
    </row>
    <row r="59" spans="2:2" x14ac:dyDescent="0.3">
      <c r="B59" s="133" t="s">
        <v>30</v>
      </c>
    </row>
    <row r="60" spans="2:2" x14ac:dyDescent="0.3">
      <c r="B60" s="136"/>
    </row>
    <row r="61" spans="2:2" ht="82.8" x14ac:dyDescent="0.3">
      <c r="B61" s="136" t="s">
        <v>31</v>
      </c>
    </row>
    <row r="62" spans="2:2" x14ac:dyDescent="0.3">
      <c r="B62" s="136"/>
    </row>
    <row r="63" spans="2:2" ht="55.2" x14ac:dyDescent="0.3">
      <c r="B63" s="136" t="s">
        <v>32</v>
      </c>
    </row>
    <row r="64" spans="2:2" x14ac:dyDescent="0.3">
      <c r="B64" s="136"/>
    </row>
    <row r="65" spans="2:2" x14ac:dyDescent="0.3">
      <c r="B65" s="133" t="s">
        <v>33</v>
      </c>
    </row>
    <row r="66" spans="2:2" x14ac:dyDescent="0.3">
      <c r="B66" s="136"/>
    </row>
    <row r="67" spans="2:2" ht="96.6" x14ac:dyDescent="0.3">
      <c r="B67" s="136" t="s">
        <v>34</v>
      </c>
    </row>
    <row r="68" spans="2:2" x14ac:dyDescent="0.3">
      <c r="B68" s="136"/>
    </row>
    <row r="69" spans="2:2" ht="55.2" x14ac:dyDescent="0.3">
      <c r="B69" s="136" t="s">
        <v>35</v>
      </c>
    </row>
    <row r="70" spans="2:2" x14ac:dyDescent="0.3">
      <c r="B70" s="136"/>
    </row>
    <row r="71" spans="2:2" x14ac:dyDescent="0.3">
      <c r="B71" s="133" t="s">
        <v>36</v>
      </c>
    </row>
    <row r="72" spans="2:2" x14ac:dyDescent="0.3">
      <c r="B72" s="136"/>
    </row>
    <row r="73" spans="2:2" ht="110.4" x14ac:dyDescent="0.3">
      <c r="B73" s="136" t="s">
        <v>37</v>
      </c>
    </row>
    <row r="74" spans="2:2" x14ac:dyDescent="0.3">
      <c r="B74" s="136"/>
    </row>
    <row r="75" spans="2:2" ht="69" x14ac:dyDescent="0.3">
      <c r="B75" s="136" t="s">
        <v>38</v>
      </c>
    </row>
    <row r="76" spans="2:2" x14ac:dyDescent="0.3">
      <c r="B76" s="136"/>
    </row>
    <row r="77" spans="2:2" ht="41.4" x14ac:dyDescent="0.3">
      <c r="B77" s="136" t="s">
        <v>39</v>
      </c>
    </row>
    <row r="78" spans="2:2" x14ac:dyDescent="0.3">
      <c r="B78" s="136"/>
    </row>
    <row r="79" spans="2:2" x14ac:dyDescent="0.3">
      <c r="B79" s="133" t="s">
        <v>40</v>
      </c>
    </row>
    <row r="80" spans="2:2" x14ac:dyDescent="0.3">
      <c r="B80" s="136"/>
    </row>
    <row r="81" spans="2:2" ht="55.2" x14ac:dyDescent="0.3">
      <c r="B81" s="136" t="s">
        <v>41</v>
      </c>
    </row>
    <row r="82" spans="2:2" x14ac:dyDescent="0.3">
      <c r="B82" s="136"/>
    </row>
    <row r="83" spans="2:2" ht="55.2" x14ac:dyDescent="0.3">
      <c r="B83" s="136" t="s">
        <v>42</v>
      </c>
    </row>
    <row r="84" spans="2:2" x14ac:dyDescent="0.3">
      <c r="B84" s="136"/>
    </row>
    <row r="85" spans="2:2" x14ac:dyDescent="0.3">
      <c r="B85" s="140" t="s">
        <v>43</v>
      </c>
    </row>
    <row r="86" spans="2:2" x14ac:dyDescent="0.3">
      <c r="B86" s="137"/>
    </row>
    <row r="87" spans="2:2" ht="69" x14ac:dyDescent="0.3">
      <c r="B87" s="136" t="s">
        <v>44</v>
      </c>
    </row>
    <row r="88" spans="2:2" x14ac:dyDescent="0.3">
      <c r="B88" s="136"/>
    </row>
    <row r="89" spans="2:2" x14ac:dyDescent="0.3">
      <c r="B89" s="140" t="s">
        <v>45</v>
      </c>
    </row>
    <row r="90" spans="2:2" x14ac:dyDescent="0.3">
      <c r="B90" s="137"/>
    </row>
    <row r="91" spans="2:2" ht="110.4" x14ac:dyDescent="0.3">
      <c r="B91" s="142" t="s">
        <v>46</v>
      </c>
    </row>
    <row r="92" spans="2:2" x14ac:dyDescent="0.3">
      <c r="B92" s="137"/>
    </row>
    <row r="93" spans="2:2" ht="69" x14ac:dyDescent="0.3">
      <c r="B93" s="137" t="s">
        <v>47</v>
      </c>
    </row>
    <row r="94" spans="2:2" x14ac:dyDescent="0.3">
      <c r="B94" s="137"/>
    </row>
    <row r="95" spans="2:2" x14ac:dyDescent="0.3">
      <c r="B95" s="140" t="s">
        <v>48</v>
      </c>
    </row>
    <row r="96" spans="2:2" x14ac:dyDescent="0.3">
      <c r="B96" s="137"/>
    </row>
    <row r="97" spans="2:2" ht="69" x14ac:dyDescent="0.3">
      <c r="B97" s="137" t="s">
        <v>49</v>
      </c>
    </row>
    <row r="98" spans="2:2" x14ac:dyDescent="0.3">
      <c r="B98" s="137"/>
    </row>
    <row r="99" spans="2:2" ht="96.6" x14ac:dyDescent="0.3">
      <c r="B99" s="137" t="s">
        <v>50</v>
      </c>
    </row>
    <row r="100" spans="2:2" x14ac:dyDescent="0.3">
      <c r="B100" s="137"/>
    </row>
    <row r="101" spans="2:2" x14ac:dyDescent="0.3">
      <c r="B101" s="140" t="s">
        <v>51</v>
      </c>
    </row>
    <row r="102" spans="2:2" x14ac:dyDescent="0.3">
      <c r="B102" s="137"/>
    </row>
    <row r="103" spans="2:2" ht="41.4" x14ac:dyDescent="0.3">
      <c r="B103" s="139" t="s">
        <v>52</v>
      </c>
    </row>
    <row r="104" spans="2:2" x14ac:dyDescent="0.3">
      <c r="B104" s="139"/>
    </row>
    <row r="105" spans="2:2" ht="96.6" x14ac:dyDescent="0.3">
      <c r="B105" s="139" t="s">
        <v>53</v>
      </c>
    </row>
    <row r="106" spans="2:2" x14ac:dyDescent="0.3">
      <c r="B106" s="139"/>
    </row>
    <row r="107" spans="2:2" ht="96.6" x14ac:dyDescent="0.3">
      <c r="B107" s="139" t="s">
        <v>54</v>
      </c>
    </row>
    <row r="108" spans="2:2" x14ac:dyDescent="0.3">
      <c r="B108" s="139"/>
    </row>
    <row r="109" spans="2:2" ht="69" x14ac:dyDescent="0.3">
      <c r="B109" s="139" t="s">
        <v>55</v>
      </c>
    </row>
    <row r="110" spans="2:2" x14ac:dyDescent="0.3">
      <c r="B110" s="139"/>
    </row>
    <row r="111" spans="2:2" ht="82.8" x14ac:dyDescent="0.3">
      <c r="B111" s="139" t="s">
        <v>56</v>
      </c>
    </row>
    <row r="112" spans="2:2" x14ac:dyDescent="0.3">
      <c r="B112" s="139"/>
    </row>
    <row r="113" spans="2:2" ht="29.25" customHeight="1" x14ac:dyDescent="0.3">
      <c r="B113" s="139" t="s">
        <v>57</v>
      </c>
    </row>
    <row r="114" spans="2:2" x14ac:dyDescent="0.3">
      <c r="B114" s="139"/>
    </row>
    <row r="115" spans="2:2" ht="27.6" x14ac:dyDescent="0.3">
      <c r="B115" s="139" t="s">
        <v>58</v>
      </c>
    </row>
    <row r="116" spans="2:2" x14ac:dyDescent="0.3">
      <c r="B116" s="139"/>
    </row>
    <row r="117" spans="2:2" ht="41.4" x14ac:dyDescent="0.3">
      <c r="B117" s="139" t="s">
        <v>59</v>
      </c>
    </row>
    <row r="118" spans="2:2" x14ac:dyDescent="0.3">
      <c r="B118" s="137"/>
    </row>
    <row r="120" spans="2:2" ht="14.4" x14ac:dyDescent="0.3">
      <c r="B120" s="150" t="s">
        <v>60</v>
      </c>
    </row>
  </sheetData>
  <pageMargins left="0.7" right="0.7" top="1" bottom="0.75" header="0.3" footer="0.3"/>
  <pageSetup orientation="portrait" r:id="rId1"/>
  <headerFooter>
    <oddHeader>&amp;L&amp;G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S112"/>
  <sheetViews>
    <sheetView showGridLines="0" zoomScale="80" zoomScaleNormal="80" workbookViewId="0">
      <pane xSplit="4" ySplit="12" topLeftCell="E66" activePane="bottomRight" state="frozen"/>
      <selection pane="topRight" activeCell="C1" sqref="C1"/>
      <selection pane="bottomLeft" activeCell="A6" sqref="A6"/>
      <selection pane="bottomRight" activeCell="E83" sqref="E83"/>
    </sheetView>
  </sheetViews>
  <sheetFormatPr defaultColWidth="9.109375" defaultRowHeight="13.2" outlineLevelRow="1" x14ac:dyDescent="0.3"/>
  <cols>
    <col min="1" max="1" width="2.6640625" style="15" customWidth="1"/>
    <col min="2" max="2" width="25.6640625" style="1" customWidth="1"/>
    <col min="3" max="3" width="40.6640625" style="1" customWidth="1"/>
    <col min="4" max="4" width="16.88671875" style="1" customWidth="1"/>
    <col min="5" max="13" width="14.6640625" style="1" customWidth="1"/>
    <col min="14" max="14" width="18.6640625" style="152" bestFit="1" customWidth="1"/>
    <col min="15" max="15" width="17.44140625" style="15" bestFit="1" customWidth="1"/>
    <col min="16" max="16" width="10.5546875" style="15" customWidth="1"/>
    <col min="17" max="19" width="12.33203125" style="15" bestFit="1" customWidth="1"/>
    <col min="20" max="25" width="9.109375" style="15" customWidth="1"/>
    <col min="26" max="16384" width="9.109375" style="15"/>
  </cols>
  <sheetData>
    <row r="1" spans="2:19" x14ac:dyDescent="0.3">
      <c r="B1" s="210" t="s">
        <v>430</v>
      </c>
      <c r="C1" s="211" t="s">
        <v>435</v>
      </c>
      <c r="D1" s="211"/>
    </row>
    <row r="2" spans="2:19" x14ac:dyDescent="0.3">
      <c r="B2" s="210" t="s">
        <v>438</v>
      </c>
      <c r="C2" s="211" t="s">
        <v>165</v>
      </c>
      <c r="D2" s="211"/>
    </row>
    <row r="3" spans="2:19" x14ac:dyDescent="0.3">
      <c r="B3" s="210" t="s">
        <v>432</v>
      </c>
      <c r="C3" s="212">
        <v>3000000000</v>
      </c>
      <c r="D3" s="211"/>
    </row>
    <row r="4" spans="2:19" x14ac:dyDescent="0.3">
      <c r="B4" s="210" t="s">
        <v>431</v>
      </c>
      <c r="C4" s="211" t="str">
        <f>B9</f>
        <v>Best Practices Fund II, L.P.</v>
      </c>
      <c r="D4" s="211"/>
    </row>
    <row r="5" spans="2:19" x14ac:dyDescent="0.3">
      <c r="B5" s="210" t="s">
        <v>439</v>
      </c>
      <c r="C5" s="211" t="s">
        <v>165</v>
      </c>
      <c r="D5" s="211"/>
    </row>
    <row r="6" spans="2:19" x14ac:dyDescent="0.3">
      <c r="B6" s="210" t="s">
        <v>433</v>
      </c>
      <c r="C6" s="211" t="s">
        <v>434</v>
      </c>
      <c r="D6" s="211"/>
    </row>
    <row r="7" spans="2:19" ht="15" customHeight="1" x14ac:dyDescent="0.3"/>
    <row r="8" spans="2:19" ht="14.1" customHeight="1" x14ac:dyDescent="0.3">
      <c r="B8" s="357" t="s">
        <v>61</v>
      </c>
      <c r="C8" s="357"/>
      <c r="D8" s="357"/>
      <c r="E8" s="357"/>
      <c r="F8" s="357"/>
      <c r="G8" s="357"/>
      <c r="H8" s="357"/>
      <c r="I8" s="357"/>
      <c r="J8" s="357"/>
      <c r="K8" s="357"/>
      <c r="L8" s="357"/>
      <c r="M8" s="357"/>
      <c r="O8" s="36" t="s">
        <v>62</v>
      </c>
      <c r="P8" s="103">
        <v>39138</v>
      </c>
    </row>
    <row r="9" spans="2:19" ht="14.1" customHeight="1" x14ac:dyDescent="0.3">
      <c r="B9" s="358" t="s">
        <v>63</v>
      </c>
      <c r="C9" s="359"/>
      <c r="D9" s="360"/>
      <c r="E9" s="21" t="s">
        <v>64</v>
      </c>
      <c r="F9" s="52" t="s">
        <v>65</v>
      </c>
      <c r="G9" s="22" t="s">
        <v>66</v>
      </c>
      <c r="H9" s="21" t="s">
        <v>64</v>
      </c>
      <c r="I9" s="52" t="s">
        <v>65</v>
      </c>
      <c r="J9" s="22" t="s">
        <v>66</v>
      </c>
      <c r="K9" s="21" t="s">
        <v>64</v>
      </c>
      <c r="L9" s="52" t="s">
        <v>65</v>
      </c>
      <c r="M9" s="22" t="s">
        <v>66</v>
      </c>
      <c r="O9" s="37" t="s">
        <v>67</v>
      </c>
      <c r="P9" s="104">
        <v>42005</v>
      </c>
    </row>
    <row r="10" spans="2:19" ht="14.1" customHeight="1" x14ac:dyDescent="0.3">
      <c r="B10" s="361"/>
      <c r="C10" s="362"/>
      <c r="D10" s="363"/>
      <c r="E10" s="23">
        <f>P10</f>
        <v>42278</v>
      </c>
      <c r="F10" s="24">
        <f>P9</f>
        <v>42005</v>
      </c>
      <c r="G10" s="25">
        <f>P8</f>
        <v>39138</v>
      </c>
      <c r="H10" s="23">
        <f>P10</f>
        <v>42278</v>
      </c>
      <c r="I10" s="24">
        <f>P9</f>
        <v>42005</v>
      </c>
      <c r="J10" s="25">
        <f>P8</f>
        <v>39138</v>
      </c>
      <c r="K10" s="23">
        <f>P10</f>
        <v>42278</v>
      </c>
      <c r="L10" s="24">
        <f>P9</f>
        <v>42005</v>
      </c>
      <c r="M10" s="25">
        <f>P8</f>
        <v>39138</v>
      </c>
      <c r="N10" s="152" t="s">
        <v>68</v>
      </c>
      <c r="O10" s="38" t="s">
        <v>69</v>
      </c>
      <c r="P10" s="104">
        <v>42278</v>
      </c>
    </row>
    <row r="11" spans="2:19" ht="14.1" customHeight="1" x14ac:dyDescent="0.3">
      <c r="B11" s="364"/>
      <c r="C11" s="365"/>
      <c r="D11" s="366"/>
      <c r="E11" s="26">
        <f t="shared" ref="E11:M11" si="0">$P$11</f>
        <v>42369</v>
      </c>
      <c r="F11" s="27">
        <f t="shared" si="0"/>
        <v>42369</v>
      </c>
      <c r="G11" s="28">
        <f t="shared" si="0"/>
        <v>42369</v>
      </c>
      <c r="H11" s="26">
        <f t="shared" si="0"/>
        <v>42369</v>
      </c>
      <c r="I11" s="27">
        <f t="shared" si="0"/>
        <v>42369</v>
      </c>
      <c r="J11" s="28">
        <f t="shared" si="0"/>
        <v>42369</v>
      </c>
      <c r="K11" s="26">
        <f t="shared" si="0"/>
        <v>42369</v>
      </c>
      <c r="L11" s="27">
        <f t="shared" si="0"/>
        <v>42369</v>
      </c>
      <c r="M11" s="28">
        <f t="shared" si="0"/>
        <v>42369</v>
      </c>
      <c r="N11" s="152" t="s">
        <v>68</v>
      </c>
      <c r="O11" s="39" t="s">
        <v>70</v>
      </c>
      <c r="P11" s="105">
        <v>42369</v>
      </c>
    </row>
    <row r="12" spans="2:19" ht="14.1" customHeight="1" x14ac:dyDescent="0.3">
      <c r="B12" s="14"/>
      <c r="C12" s="153"/>
      <c r="D12" s="153"/>
      <c r="E12" s="153"/>
      <c r="F12" s="153"/>
      <c r="G12" s="153"/>
      <c r="H12" s="153"/>
      <c r="I12" s="153"/>
      <c r="J12" s="153"/>
      <c r="K12" s="153"/>
      <c r="L12" s="153"/>
      <c r="M12" s="153"/>
    </row>
    <row r="13" spans="2:19" ht="14.1" customHeight="1" x14ac:dyDescent="0.3">
      <c r="B13" s="299" t="s">
        <v>71</v>
      </c>
      <c r="C13" s="299"/>
      <c r="D13" s="299"/>
      <c r="E13" s="299"/>
      <c r="F13" s="299"/>
      <c r="G13" s="299"/>
      <c r="H13" s="299"/>
      <c r="I13" s="299"/>
      <c r="J13" s="299"/>
      <c r="K13" s="299"/>
      <c r="L13" s="299"/>
      <c r="M13" s="299"/>
      <c r="P13" s="16"/>
    </row>
    <row r="14" spans="2:19" s="20" customFormat="1" ht="15.9" customHeight="1" x14ac:dyDescent="0.3">
      <c r="B14" s="269" t="s">
        <v>72</v>
      </c>
      <c r="C14" s="315"/>
      <c r="D14" s="316"/>
      <c r="E14" s="317" t="s">
        <v>73</v>
      </c>
      <c r="F14" s="318"/>
      <c r="G14" s="319"/>
      <c r="H14" s="318" t="s">
        <v>74</v>
      </c>
      <c r="I14" s="318"/>
      <c r="J14" s="319"/>
      <c r="K14" s="318" t="s">
        <v>75</v>
      </c>
      <c r="L14" s="318"/>
      <c r="M14" s="319"/>
      <c r="N14" s="19"/>
    </row>
    <row r="15" spans="2:19" ht="14.1" customHeight="1" x14ac:dyDescent="0.3">
      <c r="B15" s="350" t="s">
        <v>76</v>
      </c>
      <c r="C15" s="351"/>
      <c r="D15" s="352"/>
      <c r="E15" s="79">
        <v>45067000</v>
      </c>
      <c r="F15" s="79">
        <v>38196000</v>
      </c>
      <c r="G15" s="80">
        <v>0</v>
      </c>
      <c r="H15" s="158">
        <v>2495281787</v>
      </c>
      <c r="I15" s="79">
        <v>2163081300</v>
      </c>
      <c r="J15" s="80">
        <v>0</v>
      </c>
      <c r="K15" s="79">
        <v>339194377</v>
      </c>
      <c r="L15" s="79">
        <v>276104050</v>
      </c>
      <c r="M15" s="80">
        <v>0</v>
      </c>
      <c r="N15" s="62"/>
      <c r="Q15" s="16"/>
      <c r="R15" s="16"/>
      <c r="S15" s="17"/>
    </row>
    <row r="16" spans="2:19" ht="14.1" customHeight="1" x14ac:dyDescent="0.3">
      <c r="B16" s="353" t="s">
        <v>77</v>
      </c>
      <c r="C16" s="354"/>
      <c r="D16" s="355"/>
      <c r="E16" s="81">
        <v>0</v>
      </c>
      <c r="F16" s="81">
        <v>5000000</v>
      </c>
      <c r="G16" s="83">
        <v>35000000</v>
      </c>
      <c r="H16" s="82">
        <v>0</v>
      </c>
      <c r="I16" s="81">
        <v>250375000</v>
      </c>
      <c r="J16" s="83">
        <v>1752625000</v>
      </c>
      <c r="K16" s="81">
        <v>0</v>
      </c>
      <c r="L16" s="81">
        <v>375000</v>
      </c>
      <c r="M16" s="83">
        <v>2625000</v>
      </c>
      <c r="Q16" s="16"/>
      <c r="R16" s="16"/>
      <c r="S16" s="17"/>
    </row>
    <row r="17" spans="2:19" ht="14.1" customHeight="1" x14ac:dyDescent="0.3">
      <c r="B17" s="262" t="s">
        <v>275</v>
      </c>
      <c r="C17" s="263"/>
      <c r="D17" s="356"/>
      <c r="E17" s="84">
        <v>1250000</v>
      </c>
      <c r="F17" s="84">
        <v>5000000</v>
      </c>
      <c r="G17" s="88">
        <v>19000000</v>
      </c>
      <c r="H17" s="85">
        <v>62593750</v>
      </c>
      <c r="I17" s="86">
        <v>250375000</v>
      </c>
      <c r="J17" s="87">
        <v>1452175000</v>
      </c>
      <c r="K17" s="84">
        <v>2593750</v>
      </c>
      <c r="L17" s="84">
        <v>12875000</v>
      </c>
      <c r="M17" s="88">
        <v>77175000</v>
      </c>
      <c r="Q17" s="16"/>
      <c r="R17" s="16"/>
      <c r="S17" s="17"/>
    </row>
    <row r="18" spans="2:19" ht="14.1" customHeight="1" x14ac:dyDescent="0.3">
      <c r="B18" s="323" t="s">
        <v>78</v>
      </c>
      <c r="C18" s="324"/>
      <c r="D18" s="325"/>
      <c r="E18" s="60">
        <f t="shared" ref="E18:M18" si="1">E16-E17</f>
        <v>-1250000</v>
      </c>
      <c r="F18" s="60">
        <f t="shared" si="1"/>
        <v>0</v>
      </c>
      <c r="G18" s="61">
        <f t="shared" si="1"/>
        <v>16000000</v>
      </c>
      <c r="H18" s="159">
        <f t="shared" si="1"/>
        <v>-62593750</v>
      </c>
      <c r="I18" s="60">
        <f t="shared" si="1"/>
        <v>0</v>
      </c>
      <c r="J18" s="61">
        <f t="shared" si="1"/>
        <v>300450000</v>
      </c>
      <c r="K18" s="60">
        <f t="shared" si="1"/>
        <v>-2593750</v>
      </c>
      <c r="L18" s="60">
        <f t="shared" si="1"/>
        <v>-12500000</v>
      </c>
      <c r="M18" s="61">
        <f t="shared" si="1"/>
        <v>-74550000</v>
      </c>
      <c r="N18" s="152" t="s">
        <v>68</v>
      </c>
      <c r="Q18" s="16"/>
      <c r="R18" s="16"/>
      <c r="S18" s="17"/>
    </row>
    <row r="19" spans="2:19" ht="14.1" customHeight="1" x14ac:dyDescent="0.3">
      <c r="B19" s="293" t="s">
        <v>79</v>
      </c>
      <c r="C19" s="294"/>
      <c r="D19" s="295"/>
      <c r="E19" s="367"/>
      <c r="F19" s="368"/>
      <c r="G19" s="369"/>
      <c r="H19" s="367"/>
      <c r="I19" s="368"/>
      <c r="J19" s="369"/>
      <c r="K19" s="367"/>
      <c r="L19" s="368"/>
      <c r="M19" s="369"/>
      <c r="Q19" s="16"/>
      <c r="R19" s="16"/>
      <c r="S19" s="17"/>
    </row>
    <row r="20" spans="2:19" ht="14.1" customHeight="1" x14ac:dyDescent="0.3">
      <c r="B20" s="332" t="s">
        <v>80</v>
      </c>
      <c r="C20" s="333"/>
      <c r="D20" s="334"/>
      <c r="E20" s="91">
        <v>-187500</v>
      </c>
      <c r="F20" s="91">
        <v>-750000</v>
      </c>
      <c r="G20" s="92">
        <v>-6625000</v>
      </c>
      <c r="H20" s="160">
        <v>-9375000</v>
      </c>
      <c r="I20" s="91">
        <v>-37500000</v>
      </c>
      <c r="J20" s="92">
        <v>-331250000</v>
      </c>
      <c r="K20" s="91">
        <v>0</v>
      </c>
      <c r="L20" s="91">
        <v>0</v>
      </c>
      <c r="M20" s="92">
        <v>0</v>
      </c>
      <c r="Q20" s="16"/>
      <c r="R20" s="16"/>
      <c r="S20" s="17"/>
    </row>
    <row r="21" spans="2:19" ht="14.1" customHeight="1" x14ac:dyDescent="0.3">
      <c r="B21" s="309" t="s">
        <v>81</v>
      </c>
      <c r="C21" s="310"/>
      <c r="D21" s="311"/>
      <c r="E21" s="89">
        <v>0</v>
      </c>
      <c r="F21" s="89">
        <v>0</v>
      </c>
      <c r="G21" s="90">
        <v>0</v>
      </c>
      <c r="H21" s="161">
        <v>0</v>
      </c>
      <c r="I21" s="89">
        <v>0</v>
      </c>
      <c r="J21" s="90">
        <v>0</v>
      </c>
      <c r="K21" s="89">
        <v>0</v>
      </c>
      <c r="L21" s="89">
        <v>0</v>
      </c>
      <c r="M21" s="90">
        <v>0</v>
      </c>
      <c r="Q21" s="16"/>
      <c r="R21" s="16"/>
      <c r="S21" s="17"/>
    </row>
    <row r="22" spans="2:19" ht="14.1" customHeight="1" x14ac:dyDescent="0.3">
      <c r="B22" s="309" t="s">
        <v>82</v>
      </c>
      <c r="C22" s="310"/>
      <c r="D22" s="311"/>
      <c r="E22" s="5">
        <f t="shared" ref="E22:M22" si="2">SUM(E23:E31)</f>
        <v>-48000</v>
      </c>
      <c r="F22" s="5">
        <f t="shared" si="2"/>
        <v>-154780</v>
      </c>
      <c r="G22" s="6">
        <f t="shared" si="2"/>
        <v>-548429</v>
      </c>
      <c r="H22" s="34">
        <f t="shared" si="2"/>
        <v>-2328750</v>
      </c>
      <c r="I22" s="5">
        <f t="shared" si="2"/>
        <v>-4985053</v>
      </c>
      <c r="J22" s="6">
        <f t="shared" si="2"/>
        <v>-25072055</v>
      </c>
      <c r="K22" s="5">
        <f t="shared" si="2"/>
        <v>0</v>
      </c>
      <c r="L22" s="5">
        <f t="shared" si="2"/>
        <v>0</v>
      </c>
      <c r="M22" s="6">
        <f t="shared" si="2"/>
        <v>0</v>
      </c>
      <c r="N22" s="152" t="s">
        <v>68</v>
      </c>
      <c r="Q22" s="16"/>
      <c r="R22" s="16"/>
      <c r="S22" s="17"/>
    </row>
    <row r="23" spans="2:19" ht="14.1" customHeight="1" outlineLevel="1" x14ac:dyDescent="0.3">
      <c r="B23" s="335" t="s">
        <v>83</v>
      </c>
      <c r="C23" s="336"/>
      <c r="D23" s="349"/>
      <c r="E23" s="93">
        <v>-1000</v>
      </c>
      <c r="F23" s="93">
        <v>-2500</v>
      </c>
      <c r="G23" s="94">
        <v>-27000</v>
      </c>
      <c r="H23" s="162">
        <v>-50000</v>
      </c>
      <c r="I23" s="93">
        <v>-128000</v>
      </c>
      <c r="J23" s="94">
        <v>-1350000</v>
      </c>
      <c r="K23" s="93">
        <v>0</v>
      </c>
      <c r="L23" s="93">
        <v>0</v>
      </c>
      <c r="M23" s="94">
        <v>0</v>
      </c>
      <c r="Q23" s="16"/>
      <c r="R23" s="16"/>
      <c r="S23" s="17"/>
    </row>
    <row r="24" spans="2:19" ht="14.1" customHeight="1" outlineLevel="1" x14ac:dyDescent="0.3">
      <c r="B24" s="335" t="s">
        <v>84</v>
      </c>
      <c r="C24" s="336"/>
      <c r="D24" s="349"/>
      <c r="E24" s="93">
        <v>-2000</v>
      </c>
      <c r="F24" s="93">
        <v>-5000</v>
      </c>
      <c r="G24" s="94">
        <v>-58000</v>
      </c>
      <c r="H24" s="162">
        <v>-100000</v>
      </c>
      <c r="I24" s="93">
        <v>-250000</v>
      </c>
      <c r="J24" s="94">
        <v>-2600000</v>
      </c>
      <c r="K24" s="93">
        <v>0</v>
      </c>
      <c r="L24" s="93">
        <v>0</v>
      </c>
      <c r="M24" s="94">
        <v>0</v>
      </c>
      <c r="Q24" s="16"/>
      <c r="R24" s="16"/>
      <c r="S24" s="17"/>
    </row>
    <row r="25" spans="2:19" ht="14.1" customHeight="1" outlineLevel="1" x14ac:dyDescent="0.3">
      <c r="B25" s="335" t="s">
        <v>85</v>
      </c>
      <c r="C25" s="336"/>
      <c r="D25" s="349"/>
      <c r="E25" s="93">
        <v>0</v>
      </c>
      <c r="F25" s="93">
        <v>0</v>
      </c>
      <c r="G25" s="94">
        <v>0</v>
      </c>
      <c r="H25" s="162">
        <v>0</v>
      </c>
      <c r="I25" s="93">
        <v>0</v>
      </c>
      <c r="J25" s="94">
        <v>0</v>
      </c>
      <c r="K25" s="93">
        <v>0</v>
      </c>
      <c r="L25" s="93">
        <v>0</v>
      </c>
      <c r="M25" s="94">
        <v>0</v>
      </c>
      <c r="Q25" s="16"/>
      <c r="R25" s="16"/>
      <c r="S25" s="17"/>
    </row>
    <row r="26" spans="2:19" ht="14.1" customHeight="1" outlineLevel="1" x14ac:dyDescent="0.3">
      <c r="B26" s="335" t="s">
        <v>86</v>
      </c>
      <c r="C26" s="336"/>
      <c r="D26" s="349"/>
      <c r="E26" s="93">
        <v>-12500</v>
      </c>
      <c r="F26" s="93">
        <v>-27500</v>
      </c>
      <c r="G26" s="94">
        <v>-55000</v>
      </c>
      <c r="H26" s="162">
        <v>-550000</v>
      </c>
      <c r="I26" s="93">
        <v>-695000</v>
      </c>
      <c r="J26" s="94">
        <v>-2900000</v>
      </c>
      <c r="K26" s="93">
        <v>0</v>
      </c>
      <c r="L26" s="93">
        <v>0</v>
      </c>
      <c r="M26" s="94">
        <v>0</v>
      </c>
      <c r="Q26" s="16"/>
      <c r="R26" s="16"/>
      <c r="S26" s="17"/>
    </row>
    <row r="27" spans="2:19" ht="14.1" customHeight="1" outlineLevel="1" x14ac:dyDescent="0.3">
      <c r="B27" s="335" t="s">
        <v>87</v>
      </c>
      <c r="C27" s="336"/>
      <c r="D27" s="349"/>
      <c r="E27" s="93">
        <v>-20000</v>
      </c>
      <c r="F27" s="93">
        <v>-50000</v>
      </c>
      <c r="G27" s="94">
        <v>-95000</v>
      </c>
      <c r="H27" s="162">
        <v>-1000000</v>
      </c>
      <c r="I27" s="93">
        <v>-1250999</v>
      </c>
      <c r="J27" s="94">
        <v>-2555000</v>
      </c>
      <c r="K27" s="93">
        <v>0</v>
      </c>
      <c r="L27" s="93">
        <v>0</v>
      </c>
      <c r="M27" s="94">
        <v>0</v>
      </c>
      <c r="Q27" s="16"/>
      <c r="R27" s="16"/>
      <c r="S27" s="17"/>
    </row>
    <row r="28" spans="2:19" ht="14.1" customHeight="1" outlineLevel="1" x14ac:dyDescent="0.3">
      <c r="B28" s="335" t="s">
        <v>88</v>
      </c>
      <c r="C28" s="336"/>
      <c r="D28" s="349"/>
      <c r="E28" s="93">
        <v>0</v>
      </c>
      <c r="F28" s="93">
        <v>-37500</v>
      </c>
      <c r="G28" s="94">
        <v>-250000</v>
      </c>
      <c r="H28" s="162">
        <v>0</v>
      </c>
      <c r="I28" s="93">
        <v>-1875000</v>
      </c>
      <c r="J28" s="94">
        <v>-12500000</v>
      </c>
      <c r="K28" s="93">
        <v>0</v>
      </c>
      <c r="L28" s="93">
        <v>0</v>
      </c>
      <c r="M28" s="94">
        <v>0</v>
      </c>
      <c r="Q28" s="16"/>
      <c r="R28" s="16"/>
      <c r="S28" s="17"/>
    </row>
    <row r="29" spans="2:19" ht="14.1" customHeight="1" outlineLevel="1" x14ac:dyDescent="0.3">
      <c r="B29" s="335" t="s">
        <v>89</v>
      </c>
      <c r="C29" s="336"/>
      <c r="D29" s="349"/>
      <c r="E29" s="93">
        <v>-10000</v>
      </c>
      <c r="F29" s="93">
        <v>-25000</v>
      </c>
      <c r="G29" s="94">
        <v>-50000</v>
      </c>
      <c r="H29" s="162">
        <v>-500750</v>
      </c>
      <c r="I29" s="93">
        <v>-628000</v>
      </c>
      <c r="J29" s="94">
        <v>-2522500</v>
      </c>
      <c r="K29" s="93">
        <v>0</v>
      </c>
      <c r="L29" s="93">
        <v>0</v>
      </c>
      <c r="M29" s="94">
        <v>0</v>
      </c>
      <c r="Q29" s="16"/>
      <c r="R29" s="16"/>
      <c r="S29" s="17"/>
    </row>
    <row r="30" spans="2:19" ht="14.1" customHeight="1" outlineLevel="1" x14ac:dyDescent="0.3">
      <c r="B30" s="335" t="s">
        <v>90</v>
      </c>
      <c r="C30" s="336"/>
      <c r="D30" s="349"/>
      <c r="E30" s="93">
        <v>-2500</v>
      </c>
      <c r="F30" s="93">
        <v>-7005</v>
      </c>
      <c r="G30" s="94">
        <v>-12444</v>
      </c>
      <c r="H30" s="162">
        <v>-128000</v>
      </c>
      <c r="I30" s="93">
        <v>-147554</v>
      </c>
      <c r="J30" s="94">
        <v>-599555</v>
      </c>
      <c r="K30" s="93">
        <v>0</v>
      </c>
      <c r="L30" s="93">
        <v>0</v>
      </c>
      <c r="M30" s="94">
        <v>0</v>
      </c>
      <c r="Q30" s="16"/>
      <c r="R30" s="16"/>
      <c r="S30" s="17"/>
    </row>
    <row r="31" spans="2:19" ht="14.1" customHeight="1" outlineLevel="1" x14ac:dyDescent="0.3">
      <c r="B31" s="335" t="s">
        <v>276</v>
      </c>
      <c r="C31" s="336"/>
      <c r="D31" s="349"/>
      <c r="E31" s="93">
        <v>0</v>
      </c>
      <c r="F31" s="93">
        <v>-275</v>
      </c>
      <c r="G31" s="94">
        <v>-985</v>
      </c>
      <c r="H31" s="162">
        <v>0</v>
      </c>
      <c r="I31" s="93">
        <v>-10500</v>
      </c>
      <c r="J31" s="94">
        <v>-45000</v>
      </c>
      <c r="K31" s="93">
        <v>0</v>
      </c>
      <c r="L31" s="93">
        <v>0</v>
      </c>
      <c r="M31" s="94">
        <v>0</v>
      </c>
      <c r="Q31" s="16"/>
      <c r="R31" s="16"/>
      <c r="S31" s="17"/>
    </row>
    <row r="32" spans="2:19" ht="14.1" customHeight="1" x14ac:dyDescent="0.3">
      <c r="B32" s="309" t="s">
        <v>91</v>
      </c>
      <c r="C32" s="310"/>
      <c r="D32" s="311"/>
      <c r="E32" s="95">
        <v>82600</v>
      </c>
      <c r="F32" s="95">
        <v>346500</v>
      </c>
      <c r="G32" s="96">
        <v>1538521</v>
      </c>
      <c r="H32" s="163">
        <v>4390600</v>
      </c>
      <c r="I32" s="95">
        <v>21727400</v>
      </c>
      <c r="J32" s="96">
        <v>82424249</v>
      </c>
      <c r="K32" s="95">
        <v>0</v>
      </c>
      <c r="L32" s="95">
        <v>0</v>
      </c>
      <c r="M32" s="96">
        <v>0</v>
      </c>
      <c r="Q32" s="16"/>
      <c r="R32" s="16"/>
      <c r="S32" s="17"/>
    </row>
    <row r="33" spans="2:19" ht="14.1" customHeight="1" outlineLevel="1" x14ac:dyDescent="0.3">
      <c r="B33" s="345" t="s">
        <v>92</v>
      </c>
      <c r="C33" s="346"/>
      <c r="D33" s="164" t="s">
        <v>93</v>
      </c>
      <c r="E33" s="165"/>
      <c r="F33" s="165"/>
      <c r="G33" s="166"/>
      <c r="H33" s="167"/>
      <c r="I33" s="165"/>
      <c r="J33" s="166"/>
      <c r="K33" s="347"/>
      <c r="L33" s="347"/>
      <c r="M33" s="348"/>
      <c r="Q33" s="16"/>
      <c r="R33" s="16"/>
      <c r="S33" s="17"/>
    </row>
    <row r="34" spans="2:19" ht="14.1" customHeight="1" outlineLevel="1" x14ac:dyDescent="0.3">
      <c r="B34" s="335" t="s">
        <v>94</v>
      </c>
      <c r="C34" s="336"/>
      <c r="D34" s="168">
        <v>0.8</v>
      </c>
      <c r="E34" s="93">
        <v>16000</v>
      </c>
      <c r="F34" s="93">
        <v>72000</v>
      </c>
      <c r="G34" s="93">
        <v>185007</v>
      </c>
      <c r="H34" s="162">
        <v>500000</v>
      </c>
      <c r="I34" s="93">
        <v>2000000</v>
      </c>
      <c r="J34" s="94">
        <v>9062500</v>
      </c>
      <c r="K34" s="97">
        <v>0</v>
      </c>
      <c r="L34" s="97">
        <v>0</v>
      </c>
      <c r="M34" s="98">
        <v>0</v>
      </c>
      <c r="Q34" s="16"/>
      <c r="R34" s="16"/>
      <c r="S34" s="17"/>
    </row>
    <row r="35" spans="2:19" ht="14.1" customHeight="1" outlineLevel="1" x14ac:dyDescent="0.3">
      <c r="B35" s="335" t="s">
        <v>95</v>
      </c>
      <c r="C35" s="336"/>
      <c r="D35" s="168">
        <v>0.8</v>
      </c>
      <c r="E35" s="93">
        <v>8000</v>
      </c>
      <c r="F35" s="93">
        <v>32000</v>
      </c>
      <c r="G35" s="94">
        <v>137007</v>
      </c>
      <c r="H35" s="162">
        <v>320000</v>
      </c>
      <c r="I35" s="93">
        <v>1600000</v>
      </c>
      <c r="J35" s="94">
        <v>8000000</v>
      </c>
      <c r="K35" s="97">
        <v>0</v>
      </c>
      <c r="L35" s="97">
        <v>0</v>
      </c>
      <c r="M35" s="98">
        <v>0</v>
      </c>
      <c r="Q35" s="16"/>
      <c r="R35" s="16"/>
      <c r="S35" s="17"/>
    </row>
    <row r="36" spans="2:19" ht="14.1" customHeight="1" outlineLevel="1" x14ac:dyDescent="0.3">
      <c r="B36" s="335" t="s">
        <v>96</v>
      </c>
      <c r="C36" s="336"/>
      <c r="D36" s="168">
        <v>0.8</v>
      </c>
      <c r="E36" s="93">
        <v>4000</v>
      </c>
      <c r="F36" s="93">
        <v>12000</v>
      </c>
      <c r="G36" s="94">
        <v>129007</v>
      </c>
      <c r="H36" s="162">
        <v>390000</v>
      </c>
      <c r="I36" s="93">
        <v>1400000</v>
      </c>
      <c r="J36" s="94">
        <v>5968749</v>
      </c>
      <c r="K36" s="97">
        <v>0</v>
      </c>
      <c r="L36" s="97">
        <v>0</v>
      </c>
      <c r="M36" s="98">
        <v>0</v>
      </c>
      <c r="Q36" s="16"/>
      <c r="R36" s="16"/>
      <c r="S36" s="17"/>
    </row>
    <row r="37" spans="2:19" ht="14.1" customHeight="1" outlineLevel="1" x14ac:dyDescent="0.3">
      <c r="B37" s="335" t="s">
        <v>97</v>
      </c>
      <c r="C37" s="336"/>
      <c r="D37" s="168">
        <v>1</v>
      </c>
      <c r="E37" s="93">
        <v>600</v>
      </c>
      <c r="F37" s="93">
        <v>2500</v>
      </c>
      <c r="G37" s="94">
        <v>37500</v>
      </c>
      <c r="H37" s="162">
        <v>30000</v>
      </c>
      <c r="I37" s="93">
        <v>875000</v>
      </c>
      <c r="J37" s="94">
        <v>6875000</v>
      </c>
      <c r="K37" s="97">
        <v>0</v>
      </c>
      <c r="L37" s="97">
        <v>0</v>
      </c>
      <c r="M37" s="98">
        <v>0</v>
      </c>
      <c r="N37" s="63"/>
      <c r="Q37" s="16"/>
      <c r="R37" s="16"/>
      <c r="S37" s="17"/>
    </row>
    <row r="38" spans="2:19" ht="14.1" customHeight="1" outlineLevel="1" x14ac:dyDescent="0.3">
      <c r="B38" s="335" t="s">
        <v>98</v>
      </c>
      <c r="C38" s="336"/>
      <c r="D38" s="168">
        <v>1</v>
      </c>
      <c r="E38" s="93">
        <v>30000</v>
      </c>
      <c r="F38" s="93">
        <v>135000</v>
      </c>
      <c r="G38" s="94">
        <v>675000</v>
      </c>
      <c r="H38" s="162">
        <v>1500000</v>
      </c>
      <c r="I38" s="93">
        <v>6900000</v>
      </c>
      <c r="J38" s="94">
        <v>34000000</v>
      </c>
      <c r="K38" s="97">
        <v>0</v>
      </c>
      <c r="L38" s="97">
        <v>0</v>
      </c>
      <c r="M38" s="98">
        <v>0</v>
      </c>
      <c r="Q38" s="16"/>
      <c r="R38" s="16"/>
      <c r="S38" s="17"/>
    </row>
    <row r="39" spans="2:19" ht="14.1" customHeight="1" outlineLevel="1" x14ac:dyDescent="0.3">
      <c r="B39" s="335" t="s">
        <v>99</v>
      </c>
      <c r="C39" s="336"/>
      <c r="D39" s="168">
        <v>1</v>
      </c>
      <c r="E39" s="93">
        <v>15000</v>
      </c>
      <c r="F39" s="93">
        <v>68000</v>
      </c>
      <c r="G39" s="94">
        <v>335000</v>
      </c>
      <c r="H39" s="162">
        <v>750000</v>
      </c>
      <c r="I39" s="93">
        <v>3450000</v>
      </c>
      <c r="J39" s="94">
        <v>16500000</v>
      </c>
      <c r="K39" s="97">
        <v>0</v>
      </c>
      <c r="L39" s="97">
        <v>0</v>
      </c>
      <c r="M39" s="98">
        <v>0</v>
      </c>
      <c r="Q39" s="16"/>
      <c r="R39" s="16"/>
      <c r="S39" s="17"/>
    </row>
    <row r="40" spans="2:19" ht="14.1" customHeight="1" outlineLevel="1" x14ac:dyDescent="0.3">
      <c r="B40" s="335" t="s">
        <v>100</v>
      </c>
      <c r="C40" s="336"/>
      <c r="D40" s="168">
        <v>0.8</v>
      </c>
      <c r="E40" s="93">
        <v>8000</v>
      </c>
      <c r="F40" s="93">
        <v>20000</v>
      </c>
      <c r="G40" s="94">
        <v>40000</v>
      </c>
      <c r="H40" s="162">
        <v>400600</v>
      </c>
      <c r="I40" s="93">
        <v>502400</v>
      </c>
      <c r="J40" s="94">
        <v>2018000</v>
      </c>
      <c r="K40" s="97">
        <v>0</v>
      </c>
      <c r="L40" s="97">
        <v>0</v>
      </c>
      <c r="M40" s="98">
        <v>0</v>
      </c>
      <c r="Q40" s="16"/>
      <c r="R40" s="16"/>
      <c r="S40" s="17"/>
    </row>
    <row r="41" spans="2:19" ht="14.1" customHeight="1" outlineLevel="1" x14ac:dyDescent="0.3">
      <c r="B41" s="335" t="s">
        <v>101</v>
      </c>
      <c r="C41" s="336"/>
      <c r="D41" s="168">
        <v>1</v>
      </c>
      <c r="E41" s="93">
        <v>0</v>
      </c>
      <c r="F41" s="93">
        <v>0</v>
      </c>
      <c r="G41" s="94">
        <v>0</v>
      </c>
      <c r="H41" s="162">
        <v>0</v>
      </c>
      <c r="I41" s="93">
        <v>0</v>
      </c>
      <c r="J41" s="94">
        <v>0</v>
      </c>
      <c r="K41" s="97">
        <v>0</v>
      </c>
      <c r="L41" s="97">
        <v>0</v>
      </c>
      <c r="M41" s="98">
        <v>0</v>
      </c>
      <c r="Q41" s="16"/>
      <c r="R41" s="16"/>
      <c r="S41" s="17"/>
    </row>
    <row r="42" spans="2:19" ht="14.1" customHeight="1" outlineLevel="1" x14ac:dyDescent="0.3">
      <c r="B42" s="335" t="s">
        <v>277</v>
      </c>
      <c r="C42" s="336"/>
      <c r="D42" s="168">
        <v>0.8</v>
      </c>
      <c r="E42" s="93">
        <v>0</v>
      </c>
      <c r="F42" s="93">
        <v>0</v>
      </c>
      <c r="G42" s="94">
        <v>0</v>
      </c>
      <c r="H42" s="162">
        <v>0</v>
      </c>
      <c r="I42" s="93">
        <v>0</v>
      </c>
      <c r="J42" s="94">
        <v>0</v>
      </c>
      <c r="K42" s="97">
        <v>0</v>
      </c>
      <c r="L42" s="97">
        <v>0</v>
      </c>
      <c r="M42" s="98">
        <v>0</v>
      </c>
      <c r="Q42" s="16"/>
      <c r="R42" s="16"/>
      <c r="S42" s="17"/>
    </row>
    <row r="43" spans="2:19" ht="14.1" customHeight="1" outlineLevel="1" x14ac:dyDescent="0.3">
      <c r="B43" s="337" t="s">
        <v>102</v>
      </c>
      <c r="C43" s="340" t="s">
        <v>103</v>
      </c>
      <c r="D43" s="341"/>
      <c r="E43" s="112">
        <v>1000</v>
      </c>
      <c r="F43" s="112">
        <v>5000</v>
      </c>
      <c r="G43" s="113">
        <v>0</v>
      </c>
      <c r="H43" s="169">
        <v>250000</v>
      </c>
      <c r="I43" s="112">
        <v>2500000</v>
      </c>
      <c r="J43" s="113">
        <v>0</v>
      </c>
      <c r="K43" s="112">
        <v>0</v>
      </c>
      <c r="L43" s="112">
        <v>0</v>
      </c>
      <c r="M43" s="113">
        <v>0</v>
      </c>
      <c r="Q43" s="16"/>
      <c r="R43" s="16"/>
      <c r="S43" s="17"/>
    </row>
    <row r="44" spans="2:19" ht="14.1" customHeight="1" outlineLevel="1" x14ac:dyDescent="0.3">
      <c r="B44" s="338"/>
      <c r="C44" s="254" t="s">
        <v>104</v>
      </c>
      <c r="D44" s="342"/>
      <c r="E44" s="45">
        <f>SUM(E34:E42)</f>
        <v>81600</v>
      </c>
      <c r="F44" s="45">
        <f t="shared" ref="F44:G44" si="3">SUM(F34:F42)</f>
        <v>341500</v>
      </c>
      <c r="G44" s="46">
        <f t="shared" si="3"/>
        <v>1538521</v>
      </c>
      <c r="H44" s="170">
        <f>SUM(H34:H43)</f>
        <v>4140600</v>
      </c>
      <c r="I44" s="45">
        <f t="shared" ref="I44:M44" si="4">SUM(I34:I43)</f>
        <v>19227400</v>
      </c>
      <c r="J44" s="46">
        <f t="shared" si="4"/>
        <v>82424249</v>
      </c>
      <c r="K44" s="45">
        <f t="shared" si="4"/>
        <v>0</v>
      </c>
      <c r="L44" s="45">
        <f t="shared" si="4"/>
        <v>0</v>
      </c>
      <c r="M44" s="46">
        <f t="shared" si="4"/>
        <v>0</v>
      </c>
      <c r="N44" s="152" t="s">
        <v>68</v>
      </c>
      <c r="Q44" s="16"/>
      <c r="R44" s="16"/>
      <c r="S44" s="17"/>
    </row>
    <row r="45" spans="2:19" ht="14.1" customHeight="1" outlineLevel="1" x14ac:dyDescent="0.3">
      <c r="B45" s="338"/>
      <c r="C45" s="254" t="s">
        <v>105</v>
      </c>
      <c r="D45" s="342"/>
      <c r="E45" s="45">
        <f>E32</f>
        <v>82600</v>
      </c>
      <c r="F45" s="45">
        <f t="shared" ref="F45:M45" si="5">F32</f>
        <v>346500</v>
      </c>
      <c r="G45" s="46">
        <f t="shared" si="5"/>
        <v>1538521</v>
      </c>
      <c r="H45" s="170">
        <f t="shared" si="5"/>
        <v>4390600</v>
      </c>
      <c r="I45" s="45">
        <f t="shared" si="5"/>
        <v>21727400</v>
      </c>
      <c r="J45" s="46">
        <f t="shared" si="5"/>
        <v>82424249</v>
      </c>
      <c r="K45" s="47">
        <f t="shared" si="5"/>
        <v>0</v>
      </c>
      <c r="L45" s="47">
        <f t="shared" si="5"/>
        <v>0</v>
      </c>
      <c r="M45" s="48">
        <f t="shared" si="5"/>
        <v>0</v>
      </c>
      <c r="N45" s="152" t="s">
        <v>68</v>
      </c>
      <c r="Q45" s="16"/>
      <c r="R45" s="16"/>
      <c r="S45" s="17"/>
    </row>
    <row r="46" spans="2:19" ht="14.1" customHeight="1" outlineLevel="1" x14ac:dyDescent="0.3">
      <c r="B46" s="339"/>
      <c r="C46" s="343" t="s">
        <v>106</v>
      </c>
      <c r="D46" s="344"/>
      <c r="E46" s="114">
        <f>E43+E44-E45</f>
        <v>0</v>
      </c>
      <c r="F46" s="114">
        <f>F43+F44-F45</f>
        <v>0</v>
      </c>
      <c r="G46" s="115">
        <f t="shared" ref="G46:M46" si="6">G43+G44-G45</f>
        <v>0</v>
      </c>
      <c r="H46" s="171">
        <f t="shared" si="6"/>
        <v>0</v>
      </c>
      <c r="I46" s="114">
        <f>I43+I44-I45</f>
        <v>0</v>
      </c>
      <c r="J46" s="115">
        <f>J43+J44-J45</f>
        <v>0</v>
      </c>
      <c r="K46" s="116">
        <f t="shared" si="6"/>
        <v>0</v>
      </c>
      <c r="L46" s="116">
        <f t="shared" si="6"/>
        <v>0</v>
      </c>
      <c r="M46" s="117">
        <f t="shared" si="6"/>
        <v>0</v>
      </c>
      <c r="N46" s="152" t="s">
        <v>68</v>
      </c>
      <c r="Q46" s="16"/>
      <c r="R46" s="16"/>
      <c r="S46" s="17"/>
    </row>
    <row r="47" spans="2:19" ht="14.1" customHeight="1" x14ac:dyDescent="0.3">
      <c r="B47" s="309" t="s">
        <v>107</v>
      </c>
      <c r="C47" s="310"/>
      <c r="D47" s="311"/>
      <c r="E47" s="128">
        <f>E20+E21+E22+E32</f>
        <v>-152900</v>
      </c>
      <c r="F47" s="128">
        <f t="shared" ref="F47:M47" si="7">F20+F21+F22+F32</f>
        <v>-558280</v>
      </c>
      <c r="G47" s="129">
        <f t="shared" si="7"/>
        <v>-5634908</v>
      </c>
      <c r="H47" s="172">
        <f t="shared" si="7"/>
        <v>-7313150</v>
      </c>
      <c r="I47" s="128">
        <f t="shared" si="7"/>
        <v>-20757653</v>
      </c>
      <c r="J47" s="129">
        <f t="shared" si="7"/>
        <v>-273897806</v>
      </c>
      <c r="K47" s="128">
        <f t="shared" si="7"/>
        <v>0</v>
      </c>
      <c r="L47" s="128">
        <f t="shared" si="7"/>
        <v>0</v>
      </c>
      <c r="M47" s="129">
        <f t="shared" si="7"/>
        <v>0</v>
      </c>
      <c r="N47" s="152" t="s">
        <v>68</v>
      </c>
      <c r="Q47" s="16"/>
      <c r="R47" s="16"/>
      <c r="S47" s="17"/>
    </row>
    <row r="48" spans="2:19" ht="14.1" customHeight="1" x14ac:dyDescent="0.3">
      <c r="B48" s="309" t="s">
        <v>108</v>
      </c>
      <c r="C48" s="310"/>
      <c r="D48" s="311"/>
      <c r="E48" s="81">
        <v>0</v>
      </c>
      <c r="F48" s="81">
        <v>7500</v>
      </c>
      <c r="G48" s="83">
        <v>25000</v>
      </c>
      <c r="H48" s="82">
        <v>0</v>
      </c>
      <c r="I48" s="81">
        <v>375000</v>
      </c>
      <c r="J48" s="83">
        <v>1250000</v>
      </c>
      <c r="K48" s="81">
        <v>0</v>
      </c>
      <c r="L48" s="81">
        <v>0</v>
      </c>
      <c r="M48" s="83">
        <v>0</v>
      </c>
      <c r="Q48" s="16"/>
      <c r="R48" s="16"/>
      <c r="S48" s="17"/>
    </row>
    <row r="49" spans="2:19" ht="14.1" customHeight="1" x14ac:dyDescent="0.3">
      <c r="B49" s="309" t="s">
        <v>109</v>
      </c>
      <c r="C49" s="310"/>
      <c r="D49" s="311"/>
      <c r="E49" s="81">
        <v>500</v>
      </c>
      <c r="F49" s="81">
        <v>1000</v>
      </c>
      <c r="G49" s="83">
        <v>10000</v>
      </c>
      <c r="H49" s="82">
        <v>25037.5</v>
      </c>
      <c r="I49" s="81">
        <v>50075</v>
      </c>
      <c r="J49" s="83">
        <v>500750</v>
      </c>
      <c r="K49" s="81">
        <v>37.5</v>
      </c>
      <c r="L49" s="81">
        <v>75</v>
      </c>
      <c r="M49" s="83">
        <v>750</v>
      </c>
      <c r="Q49" s="16"/>
      <c r="R49" s="16"/>
      <c r="S49" s="17"/>
    </row>
    <row r="50" spans="2:19" ht="14.1" customHeight="1" x14ac:dyDescent="0.3">
      <c r="B50" s="309" t="s">
        <v>110</v>
      </c>
      <c r="C50" s="310"/>
      <c r="D50" s="311"/>
      <c r="E50" s="81">
        <v>10000</v>
      </c>
      <c r="F50" s="81">
        <v>32380</v>
      </c>
      <c r="G50" s="83">
        <v>233508</v>
      </c>
      <c r="H50" s="82">
        <v>500750</v>
      </c>
      <c r="I50" s="81">
        <v>2503750</v>
      </c>
      <c r="J50" s="83">
        <v>17030000</v>
      </c>
      <c r="K50" s="81">
        <v>750</v>
      </c>
      <c r="L50" s="81">
        <v>3749.9999999999995</v>
      </c>
      <c r="M50" s="83">
        <v>29999.999999999996</v>
      </c>
      <c r="Q50" s="16"/>
      <c r="R50" s="16"/>
      <c r="S50" s="17"/>
    </row>
    <row r="51" spans="2:19" ht="14.1" customHeight="1" x14ac:dyDescent="0.3">
      <c r="B51" s="309" t="s">
        <v>111</v>
      </c>
      <c r="C51" s="310"/>
      <c r="D51" s="311"/>
      <c r="E51" s="173">
        <v>-2000</v>
      </c>
      <c r="F51" s="81">
        <v>-8000</v>
      </c>
      <c r="G51" s="83">
        <v>-40000</v>
      </c>
      <c r="H51" s="82">
        <v>-100150</v>
      </c>
      <c r="I51" s="81">
        <v>-400600</v>
      </c>
      <c r="J51" s="83">
        <v>-2003000</v>
      </c>
      <c r="K51" s="81">
        <v>-150</v>
      </c>
      <c r="L51" s="81">
        <v>-600</v>
      </c>
      <c r="M51" s="83">
        <v>-3000</v>
      </c>
      <c r="Q51" s="16"/>
      <c r="R51" s="16"/>
      <c r="S51" s="17"/>
    </row>
    <row r="52" spans="2:19" ht="14.1" customHeight="1" x14ac:dyDescent="0.3">
      <c r="B52" s="332" t="s">
        <v>278</v>
      </c>
      <c r="C52" s="333"/>
      <c r="D52" s="334"/>
      <c r="E52" s="81">
        <v>1000</v>
      </c>
      <c r="F52" s="81">
        <v>3000</v>
      </c>
      <c r="G52" s="83">
        <v>20000</v>
      </c>
      <c r="H52" s="82">
        <v>50075</v>
      </c>
      <c r="I52" s="81">
        <v>150225</v>
      </c>
      <c r="J52" s="83">
        <v>1001500</v>
      </c>
      <c r="K52" s="81">
        <v>75</v>
      </c>
      <c r="L52" s="81">
        <v>224.99999999999997</v>
      </c>
      <c r="M52" s="83">
        <v>1500</v>
      </c>
      <c r="Q52" s="16"/>
      <c r="R52" s="16"/>
      <c r="S52" s="17"/>
    </row>
    <row r="53" spans="2:19" ht="14.1" customHeight="1" x14ac:dyDescent="0.3">
      <c r="B53" s="323" t="s">
        <v>112</v>
      </c>
      <c r="C53" s="324"/>
      <c r="D53" s="325"/>
      <c r="E53" s="7">
        <f t="shared" ref="E53:M53" si="8">SUM(E47:E52)</f>
        <v>-143400</v>
      </c>
      <c r="F53" s="7">
        <f t="shared" si="8"/>
        <v>-522400</v>
      </c>
      <c r="G53" s="8">
        <f t="shared" si="8"/>
        <v>-5386400</v>
      </c>
      <c r="H53" s="174">
        <f t="shared" si="8"/>
        <v>-6837437.5</v>
      </c>
      <c r="I53" s="7">
        <f t="shared" si="8"/>
        <v>-18079203</v>
      </c>
      <c r="J53" s="8">
        <f t="shared" si="8"/>
        <v>-256118556</v>
      </c>
      <c r="K53" s="7">
        <f t="shared" si="8"/>
        <v>712.5</v>
      </c>
      <c r="L53" s="7">
        <f t="shared" si="8"/>
        <v>3449.9999999999995</v>
      </c>
      <c r="M53" s="8">
        <f t="shared" si="8"/>
        <v>29249.999999999996</v>
      </c>
      <c r="N53" s="152" t="s">
        <v>68</v>
      </c>
      <c r="Q53" s="16"/>
      <c r="R53" s="16"/>
      <c r="S53" s="17"/>
    </row>
    <row r="54" spans="2:19" ht="14.1" customHeight="1" x14ac:dyDescent="0.3">
      <c r="B54" s="323" t="s">
        <v>113</v>
      </c>
      <c r="C54" s="324"/>
      <c r="D54" s="325"/>
      <c r="E54" s="99">
        <v>0</v>
      </c>
      <c r="F54" s="99">
        <v>0</v>
      </c>
      <c r="G54" s="100">
        <v>-40000</v>
      </c>
      <c r="H54" s="175">
        <v>0</v>
      </c>
      <c r="I54" s="99">
        <v>0</v>
      </c>
      <c r="J54" s="100">
        <v>-2000000</v>
      </c>
      <c r="K54" s="99">
        <v>0</v>
      </c>
      <c r="L54" s="99">
        <v>0</v>
      </c>
      <c r="M54" s="100">
        <v>0</v>
      </c>
      <c r="Q54" s="16"/>
      <c r="R54" s="16"/>
      <c r="S54" s="17"/>
    </row>
    <row r="55" spans="2:19" ht="14.1" customHeight="1" x14ac:dyDescent="0.3">
      <c r="B55" s="323" t="s">
        <v>114</v>
      </c>
      <c r="C55" s="324"/>
      <c r="D55" s="325"/>
      <c r="E55" s="99">
        <v>1000000</v>
      </c>
      <c r="F55" s="99">
        <v>3000000</v>
      </c>
      <c r="G55" s="100">
        <v>15100000</v>
      </c>
      <c r="H55" s="175">
        <v>50075000</v>
      </c>
      <c r="I55" s="99">
        <v>143142253</v>
      </c>
      <c r="J55" s="100">
        <v>888187906</v>
      </c>
      <c r="K55" s="99">
        <v>2575000</v>
      </c>
      <c r="L55" s="99">
        <v>12725000</v>
      </c>
      <c r="M55" s="100">
        <v>175728250</v>
      </c>
      <c r="Q55" s="16"/>
      <c r="R55" s="16"/>
      <c r="S55" s="17"/>
    </row>
    <row r="56" spans="2:19" ht="14.1" customHeight="1" x14ac:dyDescent="0.3">
      <c r="B56" s="323" t="s">
        <v>115</v>
      </c>
      <c r="C56" s="324"/>
      <c r="D56" s="325"/>
      <c r="E56" s="99">
        <v>1000000</v>
      </c>
      <c r="F56" s="99">
        <v>5000000</v>
      </c>
      <c r="G56" s="100">
        <v>20000000</v>
      </c>
      <c r="H56" s="175">
        <v>62593750</v>
      </c>
      <c r="I56" s="99">
        <v>250375000</v>
      </c>
      <c r="J56" s="100">
        <v>1608000000</v>
      </c>
      <c r="K56" s="99">
        <v>12531160</v>
      </c>
      <c r="L56" s="99">
        <v>75375000</v>
      </c>
      <c r="M56" s="100">
        <v>250500000</v>
      </c>
      <c r="Q56" s="16"/>
      <c r="R56" s="16"/>
      <c r="S56" s="17"/>
    </row>
    <row r="57" spans="2:19" ht="14.1" customHeight="1" x14ac:dyDescent="0.3">
      <c r="B57" s="323" t="s">
        <v>116</v>
      </c>
      <c r="C57" s="324"/>
      <c r="D57" s="325"/>
      <c r="E57" s="29">
        <f>E15+E18+E53+E54+E55+E56</f>
        <v>45673600</v>
      </c>
      <c r="F57" s="29">
        <f t="shared" ref="F57:M57" si="9">F15+F18+F53+F54+F55+F56</f>
        <v>45673600</v>
      </c>
      <c r="G57" s="78">
        <f t="shared" si="9"/>
        <v>45673600</v>
      </c>
      <c r="H57" s="176">
        <f t="shared" si="9"/>
        <v>2538519349.5</v>
      </c>
      <c r="I57" s="29">
        <f t="shared" si="9"/>
        <v>2538519350</v>
      </c>
      <c r="J57" s="78">
        <f t="shared" si="9"/>
        <v>2538519350</v>
      </c>
      <c r="K57" s="29">
        <f t="shared" si="9"/>
        <v>351707499.5</v>
      </c>
      <c r="L57" s="29">
        <f t="shared" si="9"/>
        <v>351707500</v>
      </c>
      <c r="M57" s="78">
        <f t="shared" si="9"/>
        <v>351707500</v>
      </c>
      <c r="N57" s="152" t="s">
        <v>68</v>
      </c>
      <c r="Q57" s="16"/>
      <c r="R57" s="16"/>
      <c r="S57" s="17"/>
    </row>
    <row r="58" spans="2:19" ht="14.1" customHeight="1" x14ac:dyDescent="0.3">
      <c r="B58" s="242" t="s">
        <v>117</v>
      </c>
      <c r="C58" s="326" t="s">
        <v>118</v>
      </c>
      <c r="D58" s="327"/>
      <c r="E58" s="110">
        <v>-4750000</v>
      </c>
      <c r="F58" s="110">
        <v>-3750000</v>
      </c>
      <c r="G58" s="111">
        <v>0</v>
      </c>
      <c r="H58" s="177">
        <v>0</v>
      </c>
      <c r="I58" s="110">
        <v>0</v>
      </c>
      <c r="J58" s="111">
        <v>0</v>
      </c>
      <c r="K58" s="110">
        <v>337500000</v>
      </c>
      <c r="L58" s="110">
        <v>275000000</v>
      </c>
      <c r="M58" s="111">
        <v>0</v>
      </c>
      <c r="Q58" s="18"/>
      <c r="R58" s="18"/>
      <c r="S58" s="18"/>
    </row>
    <row r="59" spans="2:19" ht="14.1" customHeight="1" x14ac:dyDescent="0.3">
      <c r="B59" s="243"/>
      <c r="C59" s="328" t="s">
        <v>119</v>
      </c>
      <c r="D59" s="329"/>
      <c r="E59" s="86">
        <v>50000</v>
      </c>
      <c r="F59" s="86">
        <v>250000</v>
      </c>
      <c r="G59" s="87">
        <v>1250000</v>
      </c>
      <c r="H59" s="85">
        <v>0</v>
      </c>
      <c r="I59" s="86">
        <v>0</v>
      </c>
      <c r="J59" s="87">
        <v>0</v>
      </c>
      <c r="K59" s="86">
        <v>-2500000</v>
      </c>
      <c r="L59" s="86">
        <v>-12500000</v>
      </c>
      <c r="M59" s="87">
        <v>-75000000</v>
      </c>
      <c r="Q59" s="18"/>
      <c r="R59" s="18"/>
      <c r="S59" s="18"/>
    </row>
    <row r="60" spans="2:19" ht="14.1" customHeight="1" x14ac:dyDescent="0.3">
      <c r="B60" s="243"/>
      <c r="C60" s="328" t="s">
        <v>120</v>
      </c>
      <c r="D60" s="329"/>
      <c r="E60" s="86">
        <v>-300000</v>
      </c>
      <c r="F60" s="86">
        <v>-1500000</v>
      </c>
      <c r="G60" s="87">
        <v>-6250000</v>
      </c>
      <c r="H60" s="85">
        <v>0</v>
      </c>
      <c r="I60" s="86">
        <v>0</v>
      </c>
      <c r="J60" s="87">
        <v>0</v>
      </c>
      <c r="K60" s="86">
        <v>15000000</v>
      </c>
      <c r="L60" s="86">
        <v>87500000</v>
      </c>
      <c r="M60" s="87">
        <v>425000000</v>
      </c>
      <c r="Q60" s="18"/>
      <c r="R60" s="18"/>
      <c r="S60" s="18"/>
    </row>
    <row r="61" spans="2:19" ht="14.1" customHeight="1" x14ac:dyDescent="0.3">
      <c r="B61" s="243"/>
      <c r="C61" s="330" t="s">
        <v>121</v>
      </c>
      <c r="D61" s="331"/>
      <c r="E61" s="148">
        <f>SUM(E58:E60)</f>
        <v>-5000000</v>
      </c>
      <c r="F61" s="148">
        <f t="shared" ref="F61:M61" si="10">SUM(F58:F60)</f>
        <v>-5000000</v>
      </c>
      <c r="G61" s="149">
        <f t="shared" si="10"/>
        <v>-5000000</v>
      </c>
      <c r="H61" s="147">
        <f t="shared" si="10"/>
        <v>0</v>
      </c>
      <c r="I61" s="148">
        <f t="shared" si="10"/>
        <v>0</v>
      </c>
      <c r="J61" s="149">
        <f t="shared" si="10"/>
        <v>0</v>
      </c>
      <c r="K61" s="148">
        <f t="shared" si="10"/>
        <v>350000000</v>
      </c>
      <c r="L61" s="148">
        <f t="shared" si="10"/>
        <v>350000000</v>
      </c>
      <c r="M61" s="149">
        <f t="shared" si="10"/>
        <v>350000000</v>
      </c>
      <c r="N61" s="152" t="s">
        <v>68</v>
      </c>
      <c r="Q61" s="18"/>
      <c r="R61" s="18"/>
      <c r="S61" s="18"/>
    </row>
    <row r="62" spans="2:19" ht="14.1" customHeight="1" x14ac:dyDescent="0.3">
      <c r="B62" s="244"/>
      <c r="C62" s="245" t="s">
        <v>122</v>
      </c>
      <c r="D62" s="246"/>
      <c r="E62" s="56">
        <f>E57-E61</f>
        <v>50673600</v>
      </c>
      <c r="F62" s="56">
        <f t="shared" ref="F62:M62" si="11">F57-F61</f>
        <v>50673600</v>
      </c>
      <c r="G62" s="57">
        <f t="shared" si="11"/>
        <v>50673600</v>
      </c>
      <c r="H62" s="178">
        <f t="shared" si="11"/>
        <v>2538519349.5</v>
      </c>
      <c r="I62" s="56">
        <f t="shared" si="11"/>
        <v>2538519350</v>
      </c>
      <c r="J62" s="57">
        <f t="shared" si="11"/>
        <v>2538519350</v>
      </c>
      <c r="K62" s="56">
        <f t="shared" si="11"/>
        <v>1707499.5</v>
      </c>
      <c r="L62" s="56">
        <f t="shared" si="11"/>
        <v>1707500</v>
      </c>
      <c r="M62" s="57">
        <f t="shared" si="11"/>
        <v>1707500</v>
      </c>
      <c r="N62" s="152" t="s">
        <v>68</v>
      </c>
      <c r="Q62" s="18"/>
      <c r="R62" s="18"/>
      <c r="S62" s="18"/>
    </row>
    <row r="63" spans="2:19" ht="14.1" customHeight="1" x14ac:dyDescent="0.3">
      <c r="B63" s="144"/>
      <c r="C63" s="145"/>
      <c r="D63" s="146"/>
      <c r="E63" s="30"/>
      <c r="F63" s="30"/>
      <c r="G63" s="30"/>
      <c r="H63" s="30"/>
      <c r="I63" s="30"/>
      <c r="J63" s="30"/>
      <c r="K63" s="30"/>
      <c r="L63" s="30"/>
      <c r="M63" s="30"/>
      <c r="Q63" s="18"/>
      <c r="R63" s="18"/>
      <c r="S63" s="18"/>
    </row>
    <row r="64" spans="2:19" s="20" customFormat="1" ht="15.9" customHeight="1" x14ac:dyDescent="0.3">
      <c r="B64" s="269" t="s">
        <v>123</v>
      </c>
      <c r="C64" s="315"/>
      <c r="D64" s="316"/>
      <c r="E64" s="317" t="str">
        <f>E14</f>
        <v>LP #5's Allocation of Total Fund</v>
      </c>
      <c r="F64" s="318"/>
      <c r="G64" s="319"/>
      <c r="H64" s="317" t="str">
        <f>H14</f>
        <v>Total Fund (incl. GP Allocation)</v>
      </c>
      <c r="I64" s="318"/>
      <c r="J64" s="319"/>
      <c r="K64" s="317" t="str">
        <f>K14</f>
        <v>GP's Allocation of Total Fund</v>
      </c>
      <c r="L64" s="318"/>
      <c r="M64" s="319"/>
      <c r="N64" s="19"/>
      <c r="Q64" s="40"/>
      <c r="R64" s="40"/>
      <c r="S64" s="41"/>
    </row>
    <row r="65" spans="2:16" ht="14.1" customHeight="1" x14ac:dyDescent="0.3">
      <c r="B65" s="320" t="s">
        <v>124</v>
      </c>
      <c r="C65" s="321"/>
      <c r="D65" s="322"/>
      <c r="E65" s="158">
        <v>50000000</v>
      </c>
      <c r="F65" s="3">
        <f>E65</f>
        <v>50000000</v>
      </c>
      <c r="G65" s="4">
        <f>E65</f>
        <v>50000000</v>
      </c>
      <c r="H65" s="158">
        <v>2503750000</v>
      </c>
      <c r="I65" s="3">
        <f>H65</f>
        <v>2503750000</v>
      </c>
      <c r="J65" s="4">
        <f>H65</f>
        <v>2503750000</v>
      </c>
      <c r="K65" s="158">
        <v>3750000</v>
      </c>
      <c r="L65" s="3">
        <f>K65</f>
        <v>3750000</v>
      </c>
      <c r="M65" s="4">
        <f>K65</f>
        <v>3750000</v>
      </c>
      <c r="N65" s="152" t="s">
        <v>68</v>
      </c>
    </row>
    <row r="66" spans="2:16" ht="14.1" customHeight="1" x14ac:dyDescent="0.3">
      <c r="B66" s="306" t="s">
        <v>125</v>
      </c>
      <c r="C66" s="307"/>
      <c r="D66" s="308"/>
      <c r="E66" s="179">
        <v>18500000</v>
      </c>
      <c r="F66" s="109">
        <v>23500000</v>
      </c>
      <c r="G66" s="31">
        <f>E65</f>
        <v>50000000</v>
      </c>
      <c r="H66" s="179">
        <v>926387500</v>
      </c>
      <c r="I66" s="109">
        <v>1176762500</v>
      </c>
      <c r="J66" s="31">
        <f>H65</f>
        <v>2503750000</v>
      </c>
      <c r="K66" s="175">
        <v>1387500</v>
      </c>
      <c r="L66" s="99">
        <v>1762499.9999999998</v>
      </c>
      <c r="M66" s="8">
        <f>K65</f>
        <v>3750000</v>
      </c>
      <c r="N66" s="152" t="s">
        <v>68</v>
      </c>
    </row>
    <row r="67" spans="2:16" ht="14.1" customHeight="1" x14ac:dyDescent="0.3">
      <c r="B67" s="309" t="s">
        <v>126</v>
      </c>
      <c r="C67" s="310"/>
      <c r="D67" s="311"/>
      <c r="E67" s="82">
        <v>0</v>
      </c>
      <c r="F67" s="81">
        <v>-5000000</v>
      </c>
      <c r="G67" s="83">
        <v>-35000000</v>
      </c>
      <c r="H67" s="82">
        <v>0</v>
      </c>
      <c r="I67" s="81">
        <v>-250375000</v>
      </c>
      <c r="J67" s="83">
        <v>-1752625000</v>
      </c>
      <c r="K67" s="82">
        <v>0</v>
      </c>
      <c r="L67" s="81">
        <v>-375000</v>
      </c>
      <c r="M67" s="83">
        <v>-2625000</v>
      </c>
    </row>
    <row r="68" spans="2:16" ht="14.1" customHeight="1" x14ac:dyDescent="0.3">
      <c r="B68" s="309" t="s">
        <v>127</v>
      </c>
      <c r="C68" s="310"/>
      <c r="D68" s="311"/>
      <c r="E68" s="82">
        <v>0</v>
      </c>
      <c r="F68" s="81">
        <v>0</v>
      </c>
      <c r="G68" s="83">
        <v>4000000</v>
      </c>
      <c r="H68" s="82">
        <v>0</v>
      </c>
      <c r="I68" s="81">
        <v>0</v>
      </c>
      <c r="J68" s="83">
        <v>200300000</v>
      </c>
      <c r="K68" s="82">
        <v>0</v>
      </c>
      <c r="L68" s="81">
        <v>0</v>
      </c>
      <c r="M68" s="83">
        <v>300000</v>
      </c>
    </row>
    <row r="69" spans="2:16" ht="14.1" customHeight="1" x14ac:dyDescent="0.3">
      <c r="B69" s="309" t="s">
        <v>128</v>
      </c>
      <c r="C69" s="310"/>
      <c r="D69" s="311"/>
      <c r="E69" s="82">
        <v>0</v>
      </c>
      <c r="F69" s="81">
        <v>0</v>
      </c>
      <c r="G69" s="83">
        <v>0</v>
      </c>
      <c r="H69" s="82">
        <v>0</v>
      </c>
      <c r="I69" s="81">
        <v>0</v>
      </c>
      <c r="J69" s="83">
        <v>0</v>
      </c>
      <c r="K69" s="82">
        <v>0</v>
      </c>
      <c r="L69" s="81">
        <v>0</v>
      </c>
      <c r="M69" s="83">
        <v>0</v>
      </c>
    </row>
    <row r="70" spans="2:16" ht="14.1" customHeight="1" x14ac:dyDescent="0.3">
      <c r="B70" s="309" t="s">
        <v>129</v>
      </c>
      <c r="C70" s="310"/>
      <c r="D70" s="311"/>
      <c r="E70" s="82">
        <v>0</v>
      </c>
      <c r="F70" s="81">
        <v>0</v>
      </c>
      <c r="G70" s="83">
        <v>-500000</v>
      </c>
      <c r="H70" s="82">
        <v>0</v>
      </c>
      <c r="I70" s="81">
        <v>0</v>
      </c>
      <c r="J70" s="83">
        <v>-25037500</v>
      </c>
      <c r="K70" s="82">
        <v>0</v>
      </c>
      <c r="L70" s="81">
        <v>0</v>
      </c>
      <c r="M70" s="83">
        <v>-37500</v>
      </c>
      <c r="O70" s="14"/>
      <c r="P70" s="14"/>
    </row>
    <row r="71" spans="2:16" ht="14.1" customHeight="1" x14ac:dyDescent="0.3">
      <c r="B71" s="312" t="s">
        <v>130</v>
      </c>
      <c r="C71" s="313"/>
      <c r="D71" s="314"/>
      <c r="E71" s="35">
        <f t="shared" ref="E71:M71" si="12">SUM(E66:E70)</f>
        <v>18500000</v>
      </c>
      <c r="F71" s="32">
        <f>SUM(F66:F70)</f>
        <v>18500000</v>
      </c>
      <c r="G71" s="33">
        <f>SUM(G66:G70)</f>
        <v>18500000</v>
      </c>
      <c r="H71" s="35">
        <f t="shared" si="12"/>
        <v>926387500</v>
      </c>
      <c r="I71" s="32">
        <f t="shared" si="12"/>
        <v>926387500</v>
      </c>
      <c r="J71" s="33">
        <f t="shared" si="12"/>
        <v>926387500</v>
      </c>
      <c r="K71" s="35">
        <f t="shared" si="12"/>
        <v>1387500</v>
      </c>
      <c r="L71" s="32">
        <f t="shared" si="12"/>
        <v>1387499.9999999998</v>
      </c>
      <c r="M71" s="33">
        <f t="shared" si="12"/>
        <v>1387500</v>
      </c>
      <c r="N71" s="152" t="s">
        <v>68</v>
      </c>
      <c r="O71" s="14"/>
      <c r="P71" s="14"/>
    </row>
    <row r="72" spans="2:16" ht="14.1" customHeight="1" x14ac:dyDescent="0.3">
      <c r="B72" s="143"/>
      <c r="C72" s="143"/>
      <c r="D72" s="143"/>
      <c r="E72" s="30"/>
      <c r="F72" s="30"/>
      <c r="G72" s="30"/>
      <c r="H72" s="30"/>
      <c r="I72" s="30"/>
      <c r="J72" s="30"/>
      <c r="K72" s="30"/>
      <c r="L72" s="30"/>
      <c r="M72" s="30"/>
      <c r="O72" s="14"/>
      <c r="P72" s="14"/>
    </row>
    <row r="73" spans="2:16" s="20" customFormat="1" ht="15.9" customHeight="1" x14ac:dyDescent="0.3">
      <c r="B73" s="300" t="s">
        <v>131</v>
      </c>
      <c r="C73" s="301"/>
      <c r="D73" s="302"/>
      <c r="E73" s="303" t="str">
        <f>E14</f>
        <v>LP #5's Allocation of Total Fund</v>
      </c>
      <c r="F73" s="304"/>
      <c r="G73" s="305"/>
      <c r="H73" s="303" t="str">
        <f>H14</f>
        <v>Total Fund (incl. GP Allocation)</v>
      </c>
      <c r="I73" s="304"/>
      <c r="J73" s="305"/>
      <c r="K73" s="303" t="str">
        <f>K14</f>
        <v>GP's Allocation of Total Fund</v>
      </c>
      <c r="L73" s="304"/>
      <c r="M73" s="305"/>
      <c r="N73" s="19"/>
    </row>
    <row r="74" spans="2:16" s="20" customFormat="1" ht="14.1" customHeight="1" x14ac:dyDescent="0.3">
      <c r="B74" s="293" t="s">
        <v>132</v>
      </c>
      <c r="C74" s="294"/>
      <c r="D74" s="295"/>
      <c r="E74" s="180">
        <v>1250000</v>
      </c>
      <c r="F74" s="118">
        <f>E74</f>
        <v>1250000</v>
      </c>
      <c r="G74" s="119">
        <f>E74</f>
        <v>1250000</v>
      </c>
      <c r="H74" s="180">
        <v>0</v>
      </c>
      <c r="I74" s="118">
        <f>H74</f>
        <v>0</v>
      </c>
      <c r="J74" s="119">
        <f>H74</f>
        <v>0</v>
      </c>
      <c r="K74" s="180">
        <v>75000000</v>
      </c>
      <c r="L74" s="118">
        <f>K74</f>
        <v>75000000</v>
      </c>
      <c r="M74" s="119">
        <f>K74</f>
        <v>75000000</v>
      </c>
      <c r="N74" s="19" t="s">
        <v>68</v>
      </c>
    </row>
    <row r="75" spans="2:16" s="20" customFormat="1" ht="14.1" customHeight="1" x14ac:dyDescent="0.3">
      <c r="B75" s="293" t="s">
        <v>133</v>
      </c>
      <c r="C75" s="294"/>
      <c r="D75" s="295"/>
      <c r="E75" s="180">
        <v>250000</v>
      </c>
      <c r="F75" s="118">
        <f>E75</f>
        <v>250000</v>
      </c>
      <c r="G75" s="119">
        <f>E75</f>
        <v>250000</v>
      </c>
      <c r="H75" s="180">
        <v>0</v>
      </c>
      <c r="I75" s="118">
        <f>H75</f>
        <v>0</v>
      </c>
      <c r="J75" s="119">
        <v>0</v>
      </c>
      <c r="K75" s="180">
        <v>15000000</v>
      </c>
      <c r="L75" s="118">
        <f>K75</f>
        <v>15000000</v>
      </c>
      <c r="M75" s="119">
        <f>K75</f>
        <v>15000000</v>
      </c>
      <c r="N75" s="19"/>
    </row>
    <row r="76" spans="2:16" s="20" customFormat="1" ht="14.1" customHeight="1" x14ac:dyDescent="0.3">
      <c r="B76" s="288" t="s">
        <v>134</v>
      </c>
      <c r="C76" s="289"/>
      <c r="D76" s="290"/>
      <c r="E76" s="180">
        <v>0</v>
      </c>
      <c r="F76" s="107">
        <v>0</v>
      </c>
      <c r="G76" s="108">
        <v>0</v>
      </c>
      <c r="H76" s="180">
        <v>0</v>
      </c>
      <c r="I76" s="107">
        <v>0</v>
      </c>
      <c r="J76" s="108">
        <v>0</v>
      </c>
      <c r="K76" s="180">
        <v>0</v>
      </c>
      <c r="L76" s="107">
        <v>0</v>
      </c>
      <c r="M76" s="108">
        <v>0</v>
      </c>
      <c r="N76" s="19"/>
    </row>
    <row r="77" spans="2:16" s="20" customFormat="1" ht="14.1" customHeight="1" x14ac:dyDescent="0.3">
      <c r="B77" s="288" t="s">
        <v>135</v>
      </c>
      <c r="C77" s="289"/>
      <c r="D77" s="290"/>
      <c r="E77" s="180">
        <v>50000</v>
      </c>
      <c r="F77" s="107">
        <v>200000</v>
      </c>
      <c r="G77" s="108">
        <v>1000000</v>
      </c>
      <c r="H77" s="180">
        <v>2503750</v>
      </c>
      <c r="I77" s="107">
        <v>10015000</v>
      </c>
      <c r="J77" s="108">
        <v>50075000</v>
      </c>
      <c r="K77" s="291"/>
      <c r="L77" s="284"/>
      <c r="M77" s="285"/>
      <c r="N77" s="19"/>
    </row>
    <row r="78" spans="2:16" s="20" customFormat="1" ht="14.1" customHeight="1" x14ac:dyDescent="0.3">
      <c r="B78" s="293" t="s">
        <v>136</v>
      </c>
      <c r="C78" s="294"/>
      <c r="D78" s="295"/>
      <c r="E78" s="181">
        <v>2500</v>
      </c>
      <c r="F78" s="101">
        <v>10000</v>
      </c>
      <c r="G78" s="102">
        <v>58000</v>
      </c>
      <c r="H78" s="181">
        <v>125187.5</v>
      </c>
      <c r="I78" s="101">
        <v>500750</v>
      </c>
      <c r="J78" s="102">
        <v>2904350</v>
      </c>
      <c r="K78" s="291"/>
      <c r="L78" s="284"/>
      <c r="M78" s="285"/>
      <c r="N78" s="19"/>
    </row>
    <row r="79" spans="2:16" s="20" customFormat="1" ht="14.1" customHeight="1" x14ac:dyDescent="0.3">
      <c r="B79" s="296" t="s">
        <v>137</v>
      </c>
      <c r="C79" s="297"/>
      <c r="D79" s="298"/>
      <c r="E79" s="56">
        <f>H79*E65/H65</f>
        <v>1951.4658512231651</v>
      </c>
      <c r="F79" s="56">
        <f>I79*E65/H65</f>
        <v>7805.8634048926606</v>
      </c>
      <c r="G79" s="57">
        <f>J79*E65/H65</f>
        <v>24626.28477284074</v>
      </c>
      <c r="H79" s="178">
        <f>'[2]Fund of Funds-Underlying'!G502+'[2]Fund of Funds-Underlying'!M502+'[2]Fund of Funds-Underlying'!P502+'[2]Fund of Funds-Underlying'!S502</f>
        <v>97719.652499999997</v>
      </c>
      <c r="I79" s="56">
        <f>'[2]Fund of Funds-Underlying'!H502+'[2]Fund of Funds-Underlying'!N502+'[2]Fund of Funds-Underlying'!Q502+'[2]Fund of Funds-Underlying'!T502</f>
        <v>390878.61</v>
      </c>
      <c r="J79" s="57">
        <f>'[2]Fund of Funds-Underlying'!I502+'[2]Fund of Funds-Underlying'!O502+'[2]Fund of Funds-Underlying'!R502+'[2]Fund of Funds-Underlying'!U502</f>
        <v>1233161.21</v>
      </c>
      <c r="K79" s="292"/>
      <c r="L79" s="286"/>
      <c r="M79" s="287"/>
      <c r="N79" s="19" t="s">
        <v>68</v>
      </c>
    </row>
    <row r="80" spans="2:16" ht="14.1" customHeight="1" x14ac:dyDescent="0.3">
      <c r="B80" s="299" t="s">
        <v>138</v>
      </c>
      <c r="C80" s="299"/>
      <c r="D80" s="299"/>
      <c r="E80" s="299"/>
      <c r="F80" s="299"/>
      <c r="G80" s="299"/>
      <c r="H80" s="299"/>
      <c r="I80" s="299"/>
      <c r="J80" s="299"/>
      <c r="K80" s="299"/>
      <c r="L80" s="299"/>
      <c r="M80" s="299"/>
      <c r="N80" s="268"/>
      <c r="O80" s="14"/>
      <c r="P80" s="14"/>
    </row>
    <row r="81" spans="2:14" ht="15.9" customHeight="1" x14ac:dyDescent="0.3">
      <c r="B81" s="299"/>
      <c r="C81" s="299"/>
      <c r="D81" s="299"/>
      <c r="E81" s="299"/>
      <c r="F81" s="299"/>
      <c r="G81" s="299"/>
      <c r="H81" s="299"/>
      <c r="I81" s="299"/>
      <c r="J81" s="299"/>
      <c r="K81" s="299"/>
      <c r="L81" s="299"/>
      <c r="M81" s="299"/>
      <c r="N81" s="268"/>
    </row>
    <row r="82" spans="2:14" s="20" customFormat="1" ht="15.9" customHeight="1" x14ac:dyDescent="0.3">
      <c r="B82" s="269" t="s">
        <v>139</v>
      </c>
      <c r="C82" s="270"/>
      <c r="D82" s="271"/>
      <c r="E82" s="272" t="s">
        <v>73</v>
      </c>
      <c r="F82" s="273"/>
      <c r="G82" s="274"/>
      <c r="H82" s="275" t="s">
        <v>140</v>
      </c>
      <c r="I82" s="276"/>
      <c r="J82" s="277"/>
      <c r="K82" s="275" t="s">
        <v>141</v>
      </c>
      <c r="L82" s="276"/>
      <c r="M82" s="277"/>
      <c r="N82" s="19"/>
    </row>
    <row r="83" spans="2:14" ht="14.1" customHeight="1" x14ac:dyDescent="0.3">
      <c r="B83" s="278" t="s">
        <v>142</v>
      </c>
      <c r="C83" s="280" t="s">
        <v>143</v>
      </c>
      <c r="D83" s="281"/>
      <c r="E83" s="53">
        <f>-(E20+E21)</f>
        <v>187500</v>
      </c>
      <c r="F83" s="54">
        <f>-(F20+F21)</f>
        <v>750000</v>
      </c>
      <c r="G83" s="54">
        <f>-(G20+G21)</f>
        <v>6625000</v>
      </c>
      <c r="H83" s="53">
        <f>-(H20+H21-K20-K21)</f>
        <v>9375000</v>
      </c>
      <c r="I83" s="54">
        <f>-(I20+I21-L20-L21)</f>
        <v>37500000</v>
      </c>
      <c r="J83" s="55">
        <f>-(J20+J21+M20+M21)</f>
        <v>331250000</v>
      </c>
      <c r="K83" s="282"/>
      <c r="L83" s="282"/>
      <c r="M83" s="283"/>
      <c r="N83" s="152" t="s">
        <v>68</v>
      </c>
    </row>
    <row r="84" spans="2:14" ht="14.1" customHeight="1" x14ac:dyDescent="0.3">
      <c r="B84" s="278"/>
      <c r="C84" s="262" t="s">
        <v>144</v>
      </c>
      <c r="D84" s="263"/>
      <c r="E84" s="85">
        <v>1000</v>
      </c>
      <c r="F84" s="86">
        <v>4000</v>
      </c>
      <c r="G84" s="86">
        <v>30000</v>
      </c>
      <c r="H84" s="85">
        <v>50075</v>
      </c>
      <c r="I84" s="86">
        <v>200300</v>
      </c>
      <c r="J84" s="87">
        <v>1502250</v>
      </c>
      <c r="K84" s="284"/>
      <c r="L84" s="284"/>
      <c r="M84" s="285"/>
    </row>
    <row r="85" spans="2:14" ht="14.1" customHeight="1" x14ac:dyDescent="0.3">
      <c r="B85" s="278"/>
      <c r="C85" s="262" t="s">
        <v>145</v>
      </c>
      <c r="D85" s="263"/>
      <c r="E85" s="147">
        <f t="shared" ref="E85:J85" si="13">-E32</f>
        <v>-82600</v>
      </c>
      <c r="F85" s="148">
        <f t="shared" si="13"/>
        <v>-346500</v>
      </c>
      <c r="G85" s="148">
        <f t="shared" si="13"/>
        <v>-1538521</v>
      </c>
      <c r="H85" s="147">
        <f t="shared" si="13"/>
        <v>-4390600</v>
      </c>
      <c r="I85" s="148">
        <f t="shared" si="13"/>
        <v>-21727400</v>
      </c>
      <c r="J85" s="149">
        <f t="shared" si="13"/>
        <v>-82424249</v>
      </c>
      <c r="K85" s="284"/>
      <c r="L85" s="284"/>
      <c r="M85" s="285"/>
      <c r="N85" s="152" t="s">
        <v>68</v>
      </c>
    </row>
    <row r="86" spans="2:14" ht="14.1" customHeight="1" x14ac:dyDescent="0.3">
      <c r="B86" s="278"/>
      <c r="C86" s="262" t="s">
        <v>146</v>
      </c>
      <c r="D86" s="263"/>
      <c r="E86" s="82">
        <v>0</v>
      </c>
      <c r="F86" s="81">
        <v>0</v>
      </c>
      <c r="G86" s="81">
        <v>0</v>
      </c>
      <c r="H86" s="82">
        <v>0</v>
      </c>
      <c r="I86" s="81">
        <v>0</v>
      </c>
      <c r="J86" s="83">
        <v>0</v>
      </c>
      <c r="K86" s="284"/>
      <c r="L86" s="284"/>
      <c r="M86" s="285"/>
    </row>
    <row r="87" spans="2:14" ht="14.1" customHeight="1" x14ac:dyDescent="0.3">
      <c r="B87" s="279"/>
      <c r="C87" s="264" t="s">
        <v>120</v>
      </c>
      <c r="D87" s="265"/>
      <c r="E87" s="130">
        <f>-E60</f>
        <v>300000</v>
      </c>
      <c r="F87" s="131">
        <f>-F60</f>
        <v>1500000</v>
      </c>
      <c r="G87" s="131">
        <f>-G60</f>
        <v>6250000</v>
      </c>
      <c r="H87" s="130">
        <f>K60</f>
        <v>15000000</v>
      </c>
      <c r="I87" s="131">
        <f>L60</f>
        <v>87500000</v>
      </c>
      <c r="J87" s="132">
        <f>M60</f>
        <v>425000000</v>
      </c>
      <c r="K87" s="286"/>
      <c r="L87" s="286"/>
      <c r="M87" s="287"/>
      <c r="N87" s="152" t="s">
        <v>68</v>
      </c>
    </row>
    <row r="88" spans="2:14" ht="13.5" customHeight="1" x14ac:dyDescent="0.3">
      <c r="B88" s="278" t="s">
        <v>147</v>
      </c>
      <c r="C88" s="266" t="s">
        <v>148</v>
      </c>
      <c r="D88" s="267"/>
      <c r="E88" s="34">
        <f>SUM(E89:E95)</f>
        <v>80600</v>
      </c>
      <c r="F88" s="5">
        <f t="shared" ref="F88:M88" si="14">SUM(F89:F95)</f>
        <v>350500</v>
      </c>
      <c r="G88" s="5">
        <f t="shared" si="14"/>
        <v>1611277</v>
      </c>
      <c r="H88" s="34">
        <f t="shared" si="14"/>
        <v>3792500</v>
      </c>
      <c r="I88" s="5">
        <f t="shared" si="14"/>
        <v>17475000</v>
      </c>
      <c r="J88" s="6">
        <f t="shared" si="14"/>
        <v>86164062</v>
      </c>
      <c r="K88" s="9">
        <f t="shared" si="14"/>
        <v>947225</v>
      </c>
      <c r="L88" s="10">
        <f t="shared" si="14"/>
        <v>4342500</v>
      </c>
      <c r="M88" s="11">
        <f t="shared" si="14"/>
        <v>21334765</v>
      </c>
      <c r="N88" s="152" t="s">
        <v>68</v>
      </c>
    </row>
    <row r="89" spans="2:14" ht="13.5" customHeight="1" outlineLevel="1" x14ac:dyDescent="0.3">
      <c r="B89" s="278"/>
      <c r="C89" s="253" t="s">
        <v>149</v>
      </c>
      <c r="D89" s="254"/>
      <c r="E89" s="120">
        <v>20000</v>
      </c>
      <c r="F89" s="121">
        <v>90000</v>
      </c>
      <c r="G89" s="121">
        <v>231259</v>
      </c>
      <c r="H89" s="120">
        <v>625000</v>
      </c>
      <c r="I89" s="121">
        <v>2500000</v>
      </c>
      <c r="J89" s="122">
        <v>11328125</v>
      </c>
      <c r="K89" s="120">
        <v>156250</v>
      </c>
      <c r="L89" s="121">
        <v>625000</v>
      </c>
      <c r="M89" s="122">
        <v>2832031</v>
      </c>
    </row>
    <row r="90" spans="2:14" ht="14.1" customHeight="1" outlineLevel="1" x14ac:dyDescent="0.3">
      <c r="B90" s="278"/>
      <c r="C90" s="253" t="s">
        <v>150</v>
      </c>
      <c r="D90" s="254"/>
      <c r="E90" s="120">
        <v>10000</v>
      </c>
      <c r="F90" s="121">
        <v>40000</v>
      </c>
      <c r="G90" s="121">
        <v>171259</v>
      </c>
      <c r="H90" s="120">
        <v>400000</v>
      </c>
      <c r="I90" s="121">
        <v>2000000</v>
      </c>
      <c r="J90" s="122">
        <v>10000000</v>
      </c>
      <c r="K90" s="120">
        <v>100000</v>
      </c>
      <c r="L90" s="121">
        <v>500000</v>
      </c>
      <c r="M90" s="122">
        <v>2500000</v>
      </c>
    </row>
    <row r="91" spans="2:14" ht="14.1" customHeight="1" outlineLevel="1" x14ac:dyDescent="0.3">
      <c r="B91" s="278"/>
      <c r="C91" s="253" t="s">
        <v>151</v>
      </c>
      <c r="D91" s="254"/>
      <c r="E91" s="120">
        <v>5000</v>
      </c>
      <c r="F91" s="121">
        <v>15000</v>
      </c>
      <c r="G91" s="121">
        <v>161259</v>
      </c>
      <c r="H91" s="120">
        <v>487500</v>
      </c>
      <c r="I91" s="121">
        <v>1750000</v>
      </c>
      <c r="J91" s="122">
        <v>7460937</v>
      </c>
      <c r="K91" s="120">
        <v>121875</v>
      </c>
      <c r="L91" s="121">
        <v>437500</v>
      </c>
      <c r="M91" s="122">
        <v>1865234</v>
      </c>
    </row>
    <row r="92" spans="2:14" ht="14.1" customHeight="1" outlineLevel="1" x14ac:dyDescent="0.3">
      <c r="B92" s="278"/>
      <c r="C92" s="253" t="s">
        <v>152</v>
      </c>
      <c r="D92" s="254"/>
      <c r="E92" s="120">
        <v>600</v>
      </c>
      <c r="F92" s="121">
        <v>2500</v>
      </c>
      <c r="G92" s="121">
        <v>37500</v>
      </c>
      <c r="H92" s="120">
        <v>30000</v>
      </c>
      <c r="I92" s="121">
        <v>875000</v>
      </c>
      <c r="J92" s="122">
        <v>6875000</v>
      </c>
      <c r="K92" s="120">
        <v>6600</v>
      </c>
      <c r="L92" s="121">
        <v>192500</v>
      </c>
      <c r="M92" s="122">
        <v>1512500</v>
      </c>
    </row>
    <row r="93" spans="2:14" ht="14.1" customHeight="1" outlineLevel="1" x14ac:dyDescent="0.3">
      <c r="B93" s="278"/>
      <c r="C93" s="253" t="s">
        <v>153</v>
      </c>
      <c r="D93" s="254"/>
      <c r="E93" s="120">
        <v>30000</v>
      </c>
      <c r="F93" s="121">
        <v>135000</v>
      </c>
      <c r="G93" s="121">
        <v>675000</v>
      </c>
      <c r="H93" s="120">
        <v>1500000</v>
      </c>
      <c r="I93" s="121">
        <v>6900000</v>
      </c>
      <c r="J93" s="122">
        <v>34000000</v>
      </c>
      <c r="K93" s="120">
        <v>375000</v>
      </c>
      <c r="L93" s="121">
        <v>1725000</v>
      </c>
      <c r="M93" s="122">
        <v>8500000</v>
      </c>
    </row>
    <row r="94" spans="2:14" ht="14.1" customHeight="1" outlineLevel="1" x14ac:dyDescent="0.3">
      <c r="B94" s="278"/>
      <c r="C94" s="253" t="s">
        <v>154</v>
      </c>
      <c r="D94" s="254"/>
      <c r="E94" s="120">
        <v>15000</v>
      </c>
      <c r="F94" s="121">
        <v>68000</v>
      </c>
      <c r="G94" s="121">
        <v>335000</v>
      </c>
      <c r="H94" s="120">
        <v>750000</v>
      </c>
      <c r="I94" s="121">
        <v>3450000</v>
      </c>
      <c r="J94" s="122">
        <v>16500000</v>
      </c>
      <c r="K94" s="120">
        <v>187500</v>
      </c>
      <c r="L94" s="121">
        <v>862500</v>
      </c>
      <c r="M94" s="122">
        <v>4125000</v>
      </c>
    </row>
    <row r="95" spans="2:14" ht="14.1" customHeight="1" outlineLevel="1" x14ac:dyDescent="0.3">
      <c r="B95" s="278"/>
      <c r="C95" s="253" t="s">
        <v>279</v>
      </c>
      <c r="D95" s="254"/>
      <c r="E95" s="120">
        <v>0</v>
      </c>
      <c r="F95" s="121">
        <v>0</v>
      </c>
      <c r="G95" s="121">
        <v>0</v>
      </c>
      <c r="H95" s="120">
        <v>0</v>
      </c>
      <c r="I95" s="121">
        <v>0</v>
      </c>
      <c r="J95" s="122">
        <v>0</v>
      </c>
      <c r="K95" s="120">
        <v>0</v>
      </c>
      <c r="L95" s="121">
        <v>0</v>
      </c>
      <c r="M95" s="122">
        <v>0</v>
      </c>
    </row>
    <row r="96" spans="2:14" ht="14.1" customHeight="1" x14ac:dyDescent="0.3">
      <c r="B96" s="279"/>
      <c r="C96" s="255" t="s">
        <v>155</v>
      </c>
      <c r="D96" s="256"/>
      <c r="E96" s="123">
        <v>5000</v>
      </c>
      <c r="F96" s="124">
        <v>15000</v>
      </c>
      <c r="G96" s="124">
        <v>62200</v>
      </c>
      <c r="H96" s="123">
        <v>200000</v>
      </c>
      <c r="I96" s="124">
        <v>600000</v>
      </c>
      <c r="J96" s="124">
        <v>248800</v>
      </c>
      <c r="K96" s="123">
        <v>8000</v>
      </c>
      <c r="L96" s="124">
        <v>19500</v>
      </c>
      <c r="M96" s="125">
        <v>88500</v>
      </c>
    </row>
    <row r="97" spans="2:14" s="20" customFormat="1" ht="14.1" customHeight="1" x14ac:dyDescent="0.3">
      <c r="B97" s="257" t="s">
        <v>156</v>
      </c>
      <c r="C97" s="258"/>
      <c r="D97" s="259"/>
      <c r="E97" s="35">
        <f t="shared" ref="E97:M97" si="15">SUM(E83:E88,E96)</f>
        <v>491500</v>
      </c>
      <c r="F97" s="32">
        <f t="shared" si="15"/>
        <v>2273000</v>
      </c>
      <c r="G97" s="33">
        <f t="shared" si="15"/>
        <v>13039956</v>
      </c>
      <c r="H97" s="35">
        <f t="shared" si="15"/>
        <v>24026975</v>
      </c>
      <c r="I97" s="32">
        <f t="shared" si="15"/>
        <v>121547900</v>
      </c>
      <c r="J97" s="33">
        <f t="shared" si="15"/>
        <v>761740863</v>
      </c>
      <c r="K97" s="35">
        <f t="shared" si="15"/>
        <v>955225</v>
      </c>
      <c r="L97" s="32">
        <f t="shared" si="15"/>
        <v>4362000</v>
      </c>
      <c r="M97" s="33">
        <f t="shared" si="15"/>
        <v>21423265</v>
      </c>
      <c r="N97" s="19" t="s">
        <v>68</v>
      </c>
    </row>
    <row r="98" spans="2:14" ht="14.1" customHeight="1" x14ac:dyDescent="0.3">
      <c r="B98" s="15"/>
      <c r="C98" s="12"/>
      <c r="D98" s="12"/>
      <c r="E98" s="13"/>
      <c r="F98" s="13"/>
      <c r="G98" s="13"/>
      <c r="H98" s="13"/>
      <c r="I98" s="13"/>
      <c r="J98" s="13"/>
      <c r="K98" s="13"/>
      <c r="L98" s="13"/>
      <c r="M98" s="13"/>
    </row>
    <row r="99" spans="2:14" s="20" customFormat="1" ht="14.1" customHeight="1" x14ac:dyDescent="0.3">
      <c r="B99" s="237" t="s">
        <v>157</v>
      </c>
      <c r="C99" s="237"/>
      <c r="D99" s="237"/>
      <c r="E99" s="237"/>
      <c r="F99" s="237"/>
      <c r="G99" s="237"/>
      <c r="H99" s="237"/>
      <c r="I99" s="237"/>
      <c r="J99" s="237"/>
      <c r="K99" s="237"/>
      <c r="L99" s="237"/>
      <c r="M99" s="237"/>
      <c r="N99" s="19"/>
    </row>
    <row r="100" spans="2:14" ht="27.9" customHeight="1" x14ac:dyDescent="0.3">
      <c r="B100" s="260" t="s">
        <v>158</v>
      </c>
      <c r="C100" s="260"/>
      <c r="D100" s="260"/>
      <c r="E100" s="260"/>
      <c r="F100" s="260"/>
      <c r="G100" s="260"/>
      <c r="H100" s="260"/>
      <c r="I100" s="260"/>
      <c r="J100" s="260"/>
      <c r="K100" s="260"/>
      <c r="L100" s="260"/>
      <c r="M100" s="260"/>
    </row>
    <row r="101" spans="2:14" ht="42" customHeight="1" x14ac:dyDescent="0.3">
      <c r="B101" s="261" t="s">
        <v>159</v>
      </c>
      <c r="C101" s="261"/>
      <c r="D101" s="261"/>
      <c r="E101" s="261"/>
      <c r="F101" s="261"/>
      <c r="G101" s="261"/>
      <c r="H101" s="261"/>
      <c r="I101" s="261"/>
      <c r="J101" s="261"/>
      <c r="K101" s="261"/>
      <c r="L101" s="261"/>
      <c r="M101" s="261"/>
    </row>
    <row r="102" spans="2:14" ht="14.1" customHeight="1" x14ac:dyDescent="0.3">
      <c r="B102" s="237" t="s">
        <v>160</v>
      </c>
      <c r="C102" s="237"/>
      <c r="D102" s="237"/>
      <c r="E102" s="237"/>
      <c r="F102" s="237"/>
      <c r="G102" s="237"/>
      <c r="H102" s="237"/>
      <c r="I102" s="237"/>
      <c r="J102" s="237"/>
      <c r="K102" s="237"/>
      <c r="L102" s="237"/>
      <c r="M102" s="237"/>
    </row>
    <row r="103" spans="2:14" ht="14.1" customHeight="1" x14ac:dyDescent="0.3">
      <c r="B103" s="247" t="s">
        <v>161</v>
      </c>
      <c r="C103" s="237"/>
      <c r="D103" s="237"/>
      <c r="E103" s="237"/>
      <c r="F103" s="237"/>
      <c r="G103" s="237"/>
      <c r="H103" s="237"/>
      <c r="I103" s="237"/>
      <c r="J103" s="237"/>
      <c r="K103" s="237"/>
      <c r="L103" s="237"/>
      <c r="M103" s="237"/>
    </row>
    <row r="104" spans="2:14" ht="14.1" customHeight="1" x14ac:dyDescent="0.3">
      <c r="B104" s="237"/>
      <c r="C104" s="237"/>
      <c r="D104" s="237"/>
      <c r="E104" s="237"/>
      <c r="F104" s="237"/>
      <c r="G104" s="237"/>
      <c r="H104" s="237"/>
      <c r="I104" s="237"/>
      <c r="J104" s="237"/>
      <c r="K104" s="237"/>
      <c r="L104" s="237"/>
      <c r="M104" s="237"/>
    </row>
    <row r="105" spans="2:14" ht="15" customHeight="1" x14ac:dyDescent="0.3">
      <c r="B105" s="248" t="s">
        <v>162</v>
      </c>
      <c r="C105" s="249"/>
      <c r="D105" s="58"/>
      <c r="E105" s="58"/>
      <c r="F105" s="58"/>
      <c r="G105" s="58"/>
      <c r="H105" s="58"/>
      <c r="I105" s="58"/>
      <c r="J105" s="58"/>
      <c r="K105" s="58"/>
      <c r="L105" s="58"/>
      <c r="M105" s="58"/>
    </row>
    <row r="106" spans="2:14" ht="15" customHeight="1" x14ac:dyDescent="0.3">
      <c r="B106" s="59"/>
      <c r="C106" s="59"/>
      <c r="D106" s="58"/>
      <c r="E106" s="58"/>
      <c r="F106" s="58"/>
      <c r="G106" s="58"/>
      <c r="H106" s="58"/>
      <c r="I106" s="58"/>
      <c r="J106" s="58"/>
      <c r="K106" s="58"/>
      <c r="L106" s="58"/>
      <c r="M106" s="58"/>
    </row>
    <row r="107" spans="2:14" ht="15.75" customHeight="1" x14ac:dyDescent="0.3">
      <c r="B107" s="250" t="s">
        <v>163</v>
      </c>
      <c r="C107" s="251"/>
      <c r="D107" s="251"/>
      <c r="E107" s="251"/>
      <c r="F107" s="251"/>
      <c r="G107" s="251"/>
      <c r="H107" s="251"/>
      <c r="I107" s="251"/>
      <c r="J107" s="251"/>
      <c r="K107" s="251"/>
      <c r="L107" s="251"/>
      <c r="M107" s="252"/>
    </row>
    <row r="108" spans="2:14" x14ac:dyDescent="0.3">
      <c r="B108" s="236" t="s">
        <v>164</v>
      </c>
      <c r="C108" s="237"/>
      <c r="D108" s="237"/>
      <c r="E108" s="237"/>
      <c r="F108" s="237"/>
      <c r="G108" s="237"/>
      <c r="H108" s="237"/>
      <c r="I108" s="237"/>
      <c r="J108" s="237"/>
      <c r="K108" s="237"/>
      <c r="L108" s="237"/>
      <c r="M108" s="238"/>
    </row>
    <row r="109" spans="2:14" x14ac:dyDescent="0.3">
      <c r="B109" s="233"/>
      <c r="C109" s="234"/>
      <c r="D109" s="234"/>
      <c r="E109" s="234"/>
      <c r="F109" s="234"/>
      <c r="G109" s="234"/>
      <c r="H109" s="234"/>
      <c r="I109" s="234"/>
      <c r="J109" s="234"/>
      <c r="K109" s="234"/>
      <c r="L109" s="234"/>
      <c r="M109" s="235"/>
    </row>
    <row r="110" spans="2:14" x14ac:dyDescent="0.3">
      <c r="B110" s="233"/>
      <c r="C110" s="234"/>
      <c r="D110" s="234"/>
      <c r="E110" s="234"/>
      <c r="F110" s="234"/>
      <c r="G110" s="234"/>
      <c r="H110" s="234"/>
      <c r="I110" s="234"/>
      <c r="J110" s="234"/>
      <c r="K110" s="234"/>
      <c r="L110" s="234"/>
      <c r="M110" s="235"/>
    </row>
    <row r="111" spans="2:14" x14ac:dyDescent="0.3">
      <c r="B111" s="236"/>
      <c r="C111" s="237"/>
      <c r="D111" s="237"/>
      <c r="E111" s="237"/>
      <c r="F111" s="237"/>
      <c r="G111" s="237"/>
      <c r="H111" s="237"/>
      <c r="I111" s="237"/>
      <c r="J111" s="237"/>
      <c r="K111" s="237"/>
      <c r="L111" s="237"/>
      <c r="M111" s="238"/>
    </row>
    <row r="112" spans="2:14" ht="15.75" customHeight="1" x14ac:dyDescent="0.3">
      <c r="B112" s="239"/>
      <c r="C112" s="240"/>
      <c r="D112" s="240"/>
      <c r="E112" s="240"/>
      <c r="F112" s="240"/>
      <c r="G112" s="240"/>
      <c r="H112" s="240"/>
      <c r="I112" s="240"/>
      <c r="J112" s="240"/>
      <c r="K112" s="240"/>
      <c r="L112" s="240"/>
      <c r="M112" s="241"/>
    </row>
  </sheetData>
  <mergeCells count="120">
    <mergeCell ref="B8:M8"/>
    <mergeCell ref="B9:D11"/>
    <mergeCell ref="B13:M13"/>
    <mergeCell ref="B14:D14"/>
    <mergeCell ref="E14:G14"/>
    <mergeCell ref="H14:J14"/>
    <mergeCell ref="K14:M14"/>
    <mergeCell ref="B21:D21"/>
    <mergeCell ref="B22:D22"/>
    <mergeCell ref="E19:G19"/>
    <mergeCell ref="H19:J19"/>
    <mergeCell ref="K19:M19"/>
    <mergeCell ref="B23:D23"/>
    <mergeCell ref="B24:D24"/>
    <mergeCell ref="B25:D25"/>
    <mergeCell ref="B26:D26"/>
    <mergeCell ref="B15:D15"/>
    <mergeCell ref="B16:D16"/>
    <mergeCell ref="B17:D17"/>
    <mergeCell ref="B18:D18"/>
    <mergeCell ref="B19:D19"/>
    <mergeCell ref="B20:D20"/>
    <mergeCell ref="B33:C33"/>
    <mergeCell ref="K33:M33"/>
    <mergeCell ref="B34:C34"/>
    <mergeCell ref="B35:C35"/>
    <mergeCell ref="B36:C36"/>
    <mergeCell ref="B37:C37"/>
    <mergeCell ref="B27:D27"/>
    <mergeCell ref="B28:D28"/>
    <mergeCell ref="B29:D29"/>
    <mergeCell ref="B30:D30"/>
    <mergeCell ref="B31:D31"/>
    <mergeCell ref="B32:D32"/>
    <mergeCell ref="B47:D47"/>
    <mergeCell ref="B48:D48"/>
    <mergeCell ref="B49:D49"/>
    <mergeCell ref="B50:D50"/>
    <mergeCell ref="B51:D51"/>
    <mergeCell ref="B52:D52"/>
    <mergeCell ref="B38:C38"/>
    <mergeCell ref="B39:C39"/>
    <mergeCell ref="B40:C40"/>
    <mergeCell ref="B41:C41"/>
    <mergeCell ref="B42:C42"/>
    <mergeCell ref="B43:B46"/>
    <mergeCell ref="C43:D43"/>
    <mergeCell ref="C44:D44"/>
    <mergeCell ref="C45:D45"/>
    <mergeCell ref="C46:D46"/>
    <mergeCell ref="K64:M64"/>
    <mergeCell ref="B65:D65"/>
    <mergeCell ref="B53:D53"/>
    <mergeCell ref="B54:D54"/>
    <mergeCell ref="B55:D55"/>
    <mergeCell ref="B56:D56"/>
    <mergeCell ref="B57:D57"/>
    <mergeCell ref="C58:D58"/>
    <mergeCell ref="C59:D59"/>
    <mergeCell ref="C60:D60"/>
    <mergeCell ref="C61:D61"/>
    <mergeCell ref="B66:D66"/>
    <mergeCell ref="B67:D67"/>
    <mergeCell ref="B68:D68"/>
    <mergeCell ref="B69:D69"/>
    <mergeCell ref="B70:D70"/>
    <mergeCell ref="B71:D71"/>
    <mergeCell ref="B64:D64"/>
    <mergeCell ref="E64:G64"/>
    <mergeCell ref="H64:J64"/>
    <mergeCell ref="B76:D76"/>
    <mergeCell ref="B77:D77"/>
    <mergeCell ref="K77:M79"/>
    <mergeCell ref="B78:D78"/>
    <mergeCell ref="B79:D79"/>
    <mergeCell ref="B80:M81"/>
    <mergeCell ref="B73:D73"/>
    <mergeCell ref="E73:G73"/>
    <mergeCell ref="H73:J73"/>
    <mergeCell ref="K73:M73"/>
    <mergeCell ref="B74:D74"/>
    <mergeCell ref="B75:D75"/>
    <mergeCell ref="C92:D92"/>
    <mergeCell ref="C93:D93"/>
    <mergeCell ref="C94:D94"/>
    <mergeCell ref="N80:N81"/>
    <mergeCell ref="B82:D82"/>
    <mergeCell ref="E82:G82"/>
    <mergeCell ref="H82:J82"/>
    <mergeCell ref="K82:M82"/>
    <mergeCell ref="B83:B87"/>
    <mergeCell ref="C83:D83"/>
    <mergeCell ref="K83:M87"/>
    <mergeCell ref="C84:D84"/>
    <mergeCell ref="C85:D85"/>
    <mergeCell ref="B88:B96"/>
    <mergeCell ref="B109:M109"/>
    <mergeCell ref="B110:M110"/>
    <mergeCell ref="B111:M111"/>
    <mergeCell ref="B112:M112"/>
    <mergeCell ref="B58:B62"/>
    <mergeCell ref="C62:D62"/>
    <mergeCell ref="B102:M102"/>
    <mergeCell ref="B103:M103"/>
    <mergeCell ref="B104:M104"/>
    <mergeCell ref="B105:C105"/>
    <mergeCell ref="B107:M107"/>
    <mergeCell ref="B108:M108"/>
    <mergeCell ref="C95:D95"/>
    <mergeCell ref="C96:D96"/>
    <mergeCell ref="B97:D97"/>
    <mergeCell ref="B99:M99"/>
    <mergeCell ref="B100:M100"/>
    <mergeCell ref="B101:M101"/>
    <mergeCell ref="C86:D86"/>
    <mergeCell ref="C87:D87"/>
    <mergeCell ref="C88:D88"/>
    <mergeCell ref="C89:D89"/>
    <mergeCell ref="C90:D90"/>
    <mergeCell ref="C91:D91"/>
  </mergeCells>
  <pageMargins left="0.2" right="0.2" top="0.5" bottom="0.3" header="0.1" footer="0.3"/>
  <pageSetup scale="60" fitToHeight="2" orientation="landscape" r:id="rId1"/>
  <headerFooter>
    <oddHeader>&amp;L&amp;G</oddHeader>
  </headerFooter>
  <rowBreaks count="1" manualBreakCount="1">
    <brk id="62" min="1" max="1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HI20"/>
  <sheetViews>
    <sheetView workbookViewId="0">
      <selection activeCell="E11" sqref="E11:F14"/>
    </sheetView>
  </sheetViews>
  <sheetFormatPr defaultColWidth="9.109375" defaultRowHeight="13.2" x14ac:dyDescent="0.25"/>
  <cols>
    <col min="1" max="1" width="1.6640625" style="194" customWidth="1"/>
    <col min="2" max="2" width="43.6640625" style="193" customWidth="1"/>
    <col min="3" max="3" width="29.6640625" style="193" customWidth="1"/>
    <col min="4" max="4" width="16.6640625" style="193" customWidth="1"/>
    <col min="5" max="5" width="30.6640625" style="193" customWidth="1"/>
    <col min="6" max="6" width="28.6640625" style="193" customWidth="1"/>
    <col min="7" max="7" width="42.6640625" style="193" customWidth="1"/>
    <col min="8" max="8" width="47.6640625" style="193" customWidth="1"/>
    <col min="9" max="9" width="54.6640625" style="193" customWidth="1"/>
    <col min="10" max="10" width="49.6640625" style="193" customWidth="1"/>
    <col min="11" max="11" width="66.6640625" style="193" customWidth="1"/>
    <col min="12" max="12" width="67.6640625" style="193" customWidth="1"/>
    <col min="13" max="13" width="60.6640625" style="193" customWidth="1"/>
    <col min="14" max="14" width="97.6640625" style="193" customWidth="1"/>
    <col min="15" max="16" width="79.6640625" style="193" customWidth="1"/>
    <col min="17" max="17" width="82.6640625" style="193" customWidth="1"/>
    <col min="18" max="18" width="83.6640625" style="193" customWidth="1"/>
    <col min="19" max="19" width="76.6640625" style="193" customWidth="1"/>
    <col min="20" max="20" width="63.6640625" style="193" customWidth="1"/>
    <col min="21" max="21" width="87.6640625" style="193" customWidth="1"/>
    <col min="22" max="22" width="68.6640625" style="193" customWidth="1"/>
    <col min="23" max="23" width="60.6640625" style="193" customWidth="1"/>
    <col min="24" max="24" width="69.6640625" style="193" customWidth="1"/>
    <col min="25" max="25" width="79.6640625" style="193" customWidth="1"/>
    <col min="26" max="26" width="71.6640625" style="193" customWidth="1"/>
    <col min="27" max="27" width="81.6640625" style="193" customWidth="1"/>
    <col min="28" max="28" width="76.6640625" style="193" customWidth="1"/>
    <col min="29" max="29" width="86.6640625" style="193" customWidth="1"/>
    <col min="30" max="30" width="70.6640625" style="193" customWidth="1"/>
    <col min="31" max="31" width="80.6640625" style="193" customWidth="1"/>
    <col min="32" max="32" width="71.6640625" style="193" customWidth="1"/>
    <col min="33" max="33" width="81.6640625" style="193" customWidth="1"/>
    <col min="34" max="34" width="75.6640625" style="193" customWidth="1"/>
    <col min="35" max="35" width="85.6640625" style="193" customWidth="1"/>
    <col min="36" max="36" width="77.6640625" style="193" customWidth="1"/>
    <col min="37" max="37" width="87.6640625" style="193" customWidth="1"/>
    <col min="38" max="38" width="70.6640625" style="193" customWidth="1"/>
    <col min="39" max="39" width="80.6640625" style="193" customWidth="1"/>
    <col min="40" max="40" width="66.6640625" style="193" customWidth="1"/>
    <col min="41" max="41" width="76.6640625" style="193" customWidth="1"/>
    <col min="42" max="42" width="83.6640625" style="193" customWidth="1"/>
    <col min="43" max="43" width="72.6640625" style="193" customWidth="1"/>
    <col min="44" max="44" width="80.6640625" style="193" customWidth="1"/>
    <col min="45" max="45" width="114.6640625" style="193" customWidth="1"/>
    <col min="46" max="46" width="50.6640625" style="193" customWidth="1"/>
    <col min="47" max="48" width="55.6640625" style="193" customWidth="1"/>
    <col min="49" max="49" width="56.6640625" style="193" customWidth="1"/>
    <col min="50" max="50" width="59.6640625" style="193" customWidth="1"/>
    <col min="51" max="51" width="64.6640625" style="193" customWidth="1"/>
    <col min="52" max="52" width="53.6640625" style="193" customWidth="1"/>
    <col min="53" max="53" width="60.6640625" style="193" customWidth="1"/>
    <col min="54" max="54" width="62.6640625" style="193" customWidth="1"/>
    <col min="55" max="55" width="41.6640625" style="193" customWidth="1"/>
    <col min="56" max="56" width="83.6640625" style="193" customWidth="1"/>
    <col min="57" max="57" width="64.6640625" style="193" customWidth="1"/>
    <col min="58" max="58" width="73.6640625" style="193" customWidth="1"/>
    <col min="59" max="59" width="80.6640625" style="193" customWidth="1"/>
    <col min="60" max="60" width="83.6640625" style="193" customWidth="1"/>
    <col min="61" max="61" width="50.6640625" style="193" customWidth="1"/>
    <col min="62" max="63" width="57.6640625" style="193" customWidth="1"/>
    <col min="64" max="64" width="64.6640625" style="193" customWidth="1"/>
    <col min="65" max="65" width="66.6640625" style="193" customWidth="1"/>
    <col min="66" max="66" width="57.6640625" style="193" customWidth="1"/>
    <col min="67" max="67" width="56.6640625" style="193" customWidth="1"/>
    <col min="68" max="68" width="68.6640625" style="193" customWidth="1"/>
    <col min="69" max="69" width="76.6640625" style="193" customWidth="1"/>
    <col min="70" max="70" width="88.6640625" style="193" customWidth="1"/>
    <col min="71" max="71" width="57.6640625" style="193" customWidth="1"/>
    <col min="72" max="72" width="93.6640625" style="193" customWidth="1"/>
    <col min="73" max="73" width="76.6640625" style="193" customWidth="1"/>
    <col min="74" max="74" width="102.6640625" style="193" customWidth="1"/>
    <col min="75" max="75" width="32.6640625" style="193" customWidth="1"/>
    <col min="76" max="76" width="30.6640625" style="193" customWidth="1"/>
    <col min="77" max="77" width="46.6640625" style="193" customWidth="1"/>
    <col min="78" max="78" width="51.6640625" style="193" customWidth="1"/>
    <col min="79" max="79" width="58.6640625" style="193" customWidth="1"/>
    <col min="80" max="80" width="53.6640625" style="193" customWidth="1"/>
    <col min="81" max="81" width="70.6640625" style="193" customWidth="1"/>
    <col min="82" max="82" width="71.6640625" style="193" customWidth="1"/>
    <col min="83" max="83" width="64.6640625" style="193" customWidth="1"/>
    <col min="84" max="84" width="101.6640625" style="193" customWidth="1"/>
    <col min="85" max="86" width="83.6640625" style="193" customWidth="1"/>
    <col min="87" max="87" width="86.6640625" style="193" customWidth="1"/>
    <col min="88" max="88" width="87.6640625" style="193" customWidth="1"/>
    <col min="89" max="89" width="80.6640625" style="193" customWidth="1"/>
    <col min="90" max="90" width="67.6640625" style="193" customWidth="1"/>
    <col min="91" max="91" width="91.6640625" style="193" customWidth="1"/>
    <col min="92" max="92" width="72.6640625" style="193" customWidth="1"/>
    <col min="93" max="93" width="64.6640625" style="193" customWidth="1"/>
    <col min="94" max="94" width="73.6640625" style="193" customWidth="1"/>
    <col min="95" max="95" width="83.6640625" style="193" customWidth="1"/>
    <col min="96" max="96" width="75.6640625" style="193" customWidth="1"/>
    <col min="97" max="97" width="85.6640625" style="193" customWidth="1"/>
    <col min="98" max="98" width="80.6640625" style="193" customWidth="1"/>
    <col min="99" max="99" width="90.6640625" style="193" customWidth="1"/>
    <col min="100" max="100" width="74.6640625" style="193" customWidth="1"/>
    <col min="101" max="101" width="84.6640625" style="193" customWidth="1"/>
    <col min="102" max="102" width="75.6640625" style="193" customWidth="1"/>
    <col min="103" max="103" width="85.6640625" style="193" customWidth="1"/>
    <col min="104" max="104" width="79.6640625" style="193" customWidth="1"/>
    <col min="105" max="105" width="89.6640625" style="193" customWidth="1"/>
    <col min="106" max="106" width="81.6640625" style="193" customWidth="1"/>
    <col min="107" max="107" width="91.6640625" style="193" customWidth="1"/>
    <col min="108" max="108" width="74.6640625" style="193" customWidth="1"/>
    <col min="109" max="109" width="84.6640625" style="193" customWidth="1"/>
    <col min="110" max="110" width="70.6640625" style="193" customWidth="1"/>
    <col min="111" max="111" width="80.6640625" style="193" customWidth="1"/>
    <col min="112" max="112" width="87.6640625" style="193" customWidth="1"/>
    <col min="113" max="113" width="76.6640625" style="193" customWidth="1"/>
    <col min="114" max="114" width="84.6640625" style="193" customWidth="1"/>
    <col min="115" max="115" width="118.6640625" style="193" customWidth="1"/>
    <col min="116" max="116" width="54.6640625" style="193" customWidth="1"/>
    <col min="117" max="118" width="59.6640625" style="193" customWidth="1"/>
    <col min="119" max="119" width="60.6640625" style="193" customWidth="1"/>
    <col min="120" max="120" width="63.6640625" style="193" customWidth="1"/>
    <col min="121" max="121" width="68.6640625" style="193" customWidth="1"/>
    <col min="122" max="122" width="57.6640625" style="193" customWidth="1"/>
    <col min="123" max="123" width="64.6640625" style="193" customWidth="1"/>
    <col min="124" max="124" width="66.6640625" style="193" customWidth="1"/>
    <col min="125" max="125" width="45.6640625" style="193" customWidth="1"/>
    <col min="126" max="126" width="87.6640625" style="193" customWidth="1"/>
    <col min="127" max="127" width="68.6640625" style="193" customWidth="1"/>
    <col min="128" max="128" width="77.6640625" style="193" customWidth="1"/>
    <col min="129" max="129" width="84.6640625" style="193" customWidth="1"/>
    <col min="130" max="130" width="87.6640625" style="193" customWidth="1"/>
    <col min="131" max="131" width="54.6640625" style="193" customWidth="1"/>
    <col min="132" max="133" width="61.6640625" style="193" customWidth="1"/>
    <col min="134" max="134" width="68.6640625" style="193" customWidth="1"/>
    <col min="135" max="135" width="70.6640625" style="193" customWidth="1"/>
    <col min="136" max="136" width="61.6640625" style="193" customWidth="1"/>
    <col min="137" max="137" width="60.6640625" style="193" customWidth="1"/>
    <col min="138" max="138" width="72.6640625" style="193" customWidth="1"/>
    <col min="139" max="139" width="80.6640625" style="193" customWidth="1"/>
    <col min="140" max="140" width="92.6640625" style="193" customWidth="1"/>
    <col min="141" max="141" width="61.6640625" style="193" customWidth="1"/>
    <col min="142" max="142" width="97.6640625" style="193" customWidth="1"/>
    <col min="143" max="143" width="80.6640625" style="193" customWidth="1"/>
    <col min="144" max="144" width="106.6640625" style="193" customWidth="1"/>
    <col min="145" max="145" width="27.6640625" style="193" customWidth="1"/>
    <col min="146" max="146" width="25.6640625" style="193" customWidth="1"/>
    <col min="147" max="147" width="36.6640625" style="193" customWidth="1"/>
    <col min="148" max="148" width="41.6640625" style="193" customWidth="1"/>
    <col min="149" max="149" width="48.6640625" style="193" customWidth="1"/>
    <col min="150" max="150" width="43.6640625" style="193" customWidth="1"/>
    <col min="151" max="151" width="60.6640625" style="193" customWidth="1"/>
    <col min="152" max="152" width="61.6640625" style="193" customWidth="1"/>
    <col min="153" max="153" width="54.6640625" style="193" customWidth="1"/>
    <col min="154" max="154" width="91.6640625" style="193" customWidth="1"/>
    <col min="155" max="156" width="73.6640625" style="193" customWidth="1"/>
    <col min="157" max="157" width="76.6640625" style="193" customWidth="1"/>
    <col min="158" max="158" width="77.6640625" style="193" customWidth="1"/>
    <col min="159" max="159" width="70.6640625" style="193" customWidth="1"/>
    <col min="160" max="160" width="57.6640625" style="193" customWidth="1"/>
    <col min="161" max="161" width="81.6640625" style="193" customWidth="1"/>
    <col min="162" max="162" width="62.6640625" style="193" customWidth="1"/>
    <col min="163" max="163" width="70.6640625" style="193" customWidth="1"/>
    <col min="164" max="164" width="54.6640625" style="193" customWidth="1"/>
    <col min="165" max="165" width="63.6640625" style="193" customWidth="1"/>
    <col min="166" max="166" width="73.6640625" style="193" customWidth="1"/>
    <col min="167" max="167" width="65.6640625" style="193" customWidth="1"/>
    <col min="168" max="168" width="75.6640625" style="193" customWidth="1"/>
    <col min="169" max="169" width="70.6640625" style="193" customWidth="1"/>
    <col min="170" max="170" width="80.6640625" style="193" customWidth="1"/>
    <col min="171" max="171" width="64.6640625" style="193" customWidth="1"/>
    <col min="172" max="172" width="74.6640625" style="193" customWidth="1"/>
    <col min="173" max="173" width="65.6640625" style="193" customWidth="1"/>
    <col min="174" max="174" width="75.6640625" style="193" customWidth="1"/>
    <col min="175" max="175" width="69.6640625" style="193" customWidth="1"/>
    <col min="176" max="176" width="79.6640625" style="193" customWidth="1"/>
    <col min="177" max="177" width="71.6640625" style="193" customWidth="1"/>
    <col min="178" max="178" width="81.6640625" style="193" customWidth="1"/>
    <col min="179" max="179" width="64.6640625" style="193" customWidth="1"/>
    <col min="180" max="180" width="74.6640625" style="193" customWidth="1"/>
    <col min="181" max="181" width="60.6640625" style="193" customWidth="1"/>
    <col min="182" max="182" width="70.6640625" style="193" customWidth="1"/>
    <col min="183" max="183" width="68.6640625" style="193" customWidth="1"/>
    <col min="184" max="184" width="77.6640625" style="193" customWidth="1"/>
    <col min="185" max="185" width="66.6640625" style="193" customWidth="1"/>
    <col min="186" max="186" width="74.6640625" style="193" customWidth="1"/>
    <col min="187" max="187" width="108.6640625" style="193" customWidth="1"/>
    <col min="188" max="188" width="44.6640625" style="193" customWidth="1"/>
    <col min="189" max="190" width="49.6640625" style="193" customWidth="1"/>
    <col min="191" max="191" width="50.6640625" style="193" customWidth="1"/>
    <col min="192" max="192" width="53.6640625" style="193" customWidth="1"/>
    <col min="193" max="193" width="61.6640625" style="193" customWidth="1"/>
    <col min="194" max="194" width="58.6640625" style="193" customWidth="1"/>
    <col min="195" max="195" width="47.6640625" style="193" customWidth="1"/>
    <col min="196" max="196" width="54.6640625" style="193" customWidth="1"/>
    <col min="197" max="197" width="56.6640625" style="193" customWidth="1"/>
    <col min="198" max="198" width="35.6640625" style="193" customWidth="1"/>
    <col min="199" max="199" width="77.6640625" style="193" customWidth="1"/>
    <col min="200" max="200" width="58.6640625" style="193" customWidth="1"/>
    <col min="201" max="201" width="67.6640625" style="193" customWidth="1"/>
    <col min="202" max="202" width="74.6640625" style="193" customWidth="1"/>
    <col min="203" max="203" width="77.6640625" style="193" customWidth="1"/>
    <col min="204" max="204" width="44.6640625" style="193" customWidth="1"/>
    <col min="205" max="206" width="51.6640625" style="193" customWidth="1"/>
    <col min="207" max="207" width="58.6640625" style="193" customWidth="1"/>
    <col min="208" max="208" width="60.6640625" style="193" customWidth="1"/>
    <col min="209" max="209" width="51.6640625" style="193" customWidth="1"/>
    <col min="210" max="210" width="50.6640625" style="193" customWidth="1"/>
    <col min="211" max="211" width="62.6640625" style="193" customWidth="1"/>
    <col min="212" max="212" width="70.6640625" style="193" customWidth="1"/>
    <col min="213" max="213" width="82.6640625" style="193" customWidth="1"/>
    <col min="214" max="214" width="51.6640625" style="193" customWidth="1"/>
    <col min="215" max="215" width="87.6640625" style="193" customWidth="1"/>
    <col min="216" max="216" width="70.6640625" style="193" customWidth="1"/>
    <col min="217" max="217" width="96.6640625" style="193" customWidth="1"/>
    <col min="218" max="223" width="9.109375" style="193" customWidth="1"/>
    <col min="224" max="16384" width="9.109375" style="193"/>
  </cols>
  <sheetData>
    <row r="1" spans="1:217" s="189" customFormat="1" x14ac:dyDescent="0.25">
      <c r="B1" s="189" t="s">
        <v>284</v>
      </c>
      <c r="C1" s="189" t="s">
        <v>285</v>
      </c>
      <c r="D1" s="189" t="s">
        <v>286</v>
      </c>
    </row>
    <row r="2" spans="1:217" s="190" customFormat="1" x14ac:dyDescent="0.25">
      <c r="B2" s="190" t="s">
        <v>287</v>
      </c>
      <c r="C2" s="190" t="s">
        <v>288</v>
      </c>
      <c r="D2" s="190">
        <v>1</v>
      </c>
    </row>
    <row r="4" spans="1:217" x14ac:dyDescent="0.25">
      <c r="A4" s="191" t="s">
        <v>289</v>
      </c>
      <c r="B4" s="192" t="s">
        <v>287</v>
      </c>
    </row>
    <row r="5" spans="1:217" x14ac:dyDescent="0.25">
      <c r="B5" s="195" t="s">
        <v>290</v>
      </c>
      <c r="C5" s="196" t="s">
        <v>291</v>
      </c>
      <c r="D5" s="197" t="s">
        <v>292</v>
      </c>
      <c r="E5" s="197" t="s">
        <v>293</v>
      </c>
      <c r="F5" s="197" t="s">
        <v>294</v>
      </c>
      <c r="G5" s="197" t="s">
        <v>295</v>
      </c>
      <c r="H5" s="197" t="s">
        <v>296</v>
      </c>
      <c r="I5" s="197" t="s">
        <v>297</v>
      </c>
      <c r="J5" s="197" t="s">
        <v>298</v>
      </c>
    </row>
    <row r="6" spans="1:217" x14ac:dyDescent="0.25">
      <c r="B6" s="198">
        <f>'Fee Template'!P11</f>
        <v>42369</v>
      </c>
      <c r="C6" s="199"/>
      <c r="D6" s="202" t="str">
        <f>'Fee Template'!C2</f>
        <v>USD</v>
      </c>
      <c r="E6" s="202" t="str">
        <f>'Fee Template'!C1</f>
        <v>Best Practices Fund II, L.P. Master</v>
      </c>
      <c r="F6" s="202" t="str">
        <f>VLOOKUP(E6,FundIDs!$B$10:$C$109,2,FALSE)</f>
        <v>FUND000000111051735</v>
      </c>
      <c r="G6" s="218">
        <f>'Fee Template'!C3</f>
        <v>3000000000</v>
      </c>
      <c r="H6" s="202" t="str">
        <f>'Fee Template'!C4</f>
        <v>Best Practices Fund II, L.P.</v>
      </c>
      <c r="I6" s="202" t="str">
        <f>VLOOKUP(H6,FundIDs!$B$10:$C$109,2,FALSE)</f>
        <v>FUND000000111051735</v>
      </c>
      <c r="J6" s="218">
        <f>'Fee Template'!J65</f>
        <v>2503750000</v>
      </c>
    </row>
    <row r="9" spans="1:217" x14ac:dyDescent="0.25">
      <c r="A9" s="191" t="s">
        <v>289</v>
      </c>
      <c r="B9" s="192" t="s">
        <v>299</v>
      </c>
    </row>
    <row r="10" spans="1:217" x14ac:dyDescent="0.25">
      <c r="B10" s="195" t="s">
        <v>300</v>
      </c>
      <c r="C10" s="196" t="s">
        <v>301</v>
      </c>
      <c r="D10" s="197" t="s">
        <v>302</v>
      </c>
      <c r="E10" s="197" t="s">
        <v>303</v>
      </c>
      <c r="F10" s="197" t="s">
        <v>304</v>
      </c>
      <c r="G10" s="197" t="s">
        <v>305</v>
      </c>
      <c r="H10" s="197" t="s">
        <v>306</v>
      </c>
      <c r="I10" s="197" t="s">
        <v>307</v>
      </c>
      <c r="J10" s="197" t="s">
        <v>308</v>
      </c>
      <c r="K10" s="197" t="s">
        <v>309</v>
      </c>
      <c r="L10" s="197" t="s">
        <v>310</v>
      </c>
      <c r="M10" s="195" t="s">
        <v>311</v>
      </c>
      <c r="N10" s="206" t="s">
        <v>448</v>
      </c>
      <c r="O10" s="206" t="s">
        <v>449</v>
      </c>
      <c r="P10" s="206" t="s">
        <v>450</v>
      </c>
      <c r="Q10" s="206" t="s">
        <v>451</v>
      </c>
      <c r="R10" s="206" t="s">
        <v>452</v>
      </c>
      <c r="S10" s="206" t="s">
        <v>453</v>
      </c>
      <c r="T10" s="206" t="s">
        <v>454</v>
      </c>
      <c r="U10" s="206" t="s">
        <v>455</v>
      </c>
      <c r="V10" s="196" t="s">
        <v>456</v>
      </c>
      <c r="W10" s="195" t="s">
        <v>312</v>
      </c>
      <c r="X10" s="206" t="s">
        <v>457</v>
      </c>
      <c r="Y10" s="206" t="s">
        <v>458</v>
      </c>
      <c r="Z10" s="206" t="s">
        <v>459</v>
      </c>
      <c r="AA10" s="206" t="s">
        <v>460</v>
      </c>
      <c r="AB10" s="206" t="s">
        <v>461</v>
      </c>
      <c r="AC10" s="206" t="s">
        <v>462</v>
      </c>
      <c r="AD10" s="206" t="s">
        <v>463</v>
      </c>
      <c r="AE10" s="206" t="s">
        <v>464</v>
      </c>
      <c r="AF10" s="206" t="s">
        <v>465</v>
      </c>
      <c r="AG10" s="206" t="s">
        <v>466</v>
      </c>
      <c r="AH10" s="206" t="s">
        <v>467</v>
      </c>
      <c r="AI10" s="206" t="s">
        <v>468</v>
      </c>
      <c r="AJ10" s="206" t="s">
        <v>469</v>
      </c>
      <c r="AK10" s="206" t="s">
        <v>470</v>
      </c>
      <c r="AL10" s="206" t="s">
        <v>471</v>
      </c>
      <c r="AM10" s="206" t="s">
        <v>472</v>
      </c>
      <c r="AN10" s="206" t="s">
        <v>473</v>
      </c>
      <c r="AO10" s="206" t="s">
        <v>474</v>
      </c>
      <c r="AP10" s="206" t="s">
        <v>475</v>
      </c>
      <c r="AQ10" s="206" t="s">
        <v>476</v>
      </c>
      <c r="AR10" s="196" t="s">
        <v>477</v>
      </c>
      <c r="AS10" s="197" t="s">
        <v>313</v>
      </c>
      <c r="AT10" s="197" t="s">
        <v>314</v>
      </c>
      <c r="AU10" s="197" t="s">
        <v>315</v>
      </c>
      <c r="AV10" s="197" t="s">
        <v>316</v>
      </c>
      <c r="AW10" s="197" t="s">
        <v>317</v>
      </c>
      <c r="AX10" s="197" t="s">
        <v>318</v>
      </c>
      <c r="AY10" s="197" t="s">
        <v>319</v>
      </c>
      <c r="AZ10" s="197" t="s">
        <v>320</v>
      </c>
      <c r="BA10" s="197" t="s">
        <v>321</v>
      </c>
      <c r="BB10" s="197" t="s">
        <v>322</v>
      </c>
      <c r="BC10" s="197" t="s">
        <v>323</v>
      </c>
      <c r="BD10" s="197" t="s">
        <v>324</v>
      </c>
      <c r="BE10" s="197" t="s">
        <v>325</v>
      </c>
      <c r="BF10" s="197" t="s">
        <v>326</v>
      </c>
      <c r="BG10" s="197" t="s">
        <v>327</v>
      </c>
      <c r="BH10" s="197" t="s">
        <v>328</v>
      </c>
      <c r="BI10" s="197" t="s">
        <v>329</v>
      </c>
      <c r="BJ10" s="197" t="s">
        <v>330</v>
      </c>
      <c r="BK10" s="197" t="s">
        <v>331</v>
      </c>
      <c r="BL10" s="197" t="s">
        <v>332</v>
      </c>
      <c r="BM10" s="197" t="s">
        <v>333</v>
      </c>
      <c r="BN10" s="197" t="s">
        <v>334</v>
      </c>
      <c r="BO10" s="195" t="s">
        <v>335</v>
      </c>
      <c r="BP10" s="196" t="s">
        <v>336</v>
      </c>
      <c r="BQ10" s="197" t="s">
        <v>337</v>
      </c>
      <c r="BR10" s="197" t="s">
        <v>338</v>
      </c>
      <c r="BS10" s="197" t="s">
        <v>339</v>
      </c>
      <c r="BT10" s="197" t="s">
        <v>340</v>
      </c>
      <c r="BU10" s="197" t="s">
        <v>341</v>
      </c>
      <c r="BV10" s="197" t="s">
        <v>342</v>
      </c>
      <c r="BW10" s="197" t="s">
        <v>343</v>
      </c>
      <c r="BX10" s="197" t="s">
        <v>344</v>
      </c>
      <c r="BY10" s="197" t="s">
        <v>345</v>
      </c>
      <c r="BZ10" s="197" t="s">
        <v>346</v>
      </c>
      <c r="CA10" s="197" t="s">
        <v>347</v>
      </c>
      <c r="CB10" s="197" t="s">
        <v>348</v>
      </c>
      <c r="CC10" s="197" t="s">
        <v>349</v>
      </c>
      <c r="CD10" s="197" t="s">
        <v>350</v>
      </c>
      <c r="CE10" s="195" t="s">
        <v>351</v>
      </c>
      <c r="CF10" s="206" t="s">
        <v>478</v>
      </c>
      <c r="CG10" s="206" t="s">
        <v>479</v>
      </c>
      <c r="CH10" s="206" t="s">
        <v>480</v>
      </c>
      <c r="CI10" s="206" t="s">
        <v>481</v>
      </c>
      <c r="CJ10" s="206" t="s">
        <v>482</v>
      </c>
      <c r="CK10" s="206" t="s">
        <v>483</v>
      </c>
      <c r="CL10" s="206" t="s">
        <v>484</v>
      </c>
      <c r="CM10" s="206" t="s">
        <v>485</v>
      </c>
      <c r="CN10" s="196" t="s">
        <v>486</v>
      </c>
      <c r="CO10" s="195" t="s">
        <v>352</v>
      </c>
      <c r="CP10" s="206" t="s">
        <v>487</v>
      </c>
      <c r="CQ10" s="206" t="s">
        <v>488</v>
      </c>
      <c r="CR10" s="206" t="s">
        <v>489</v>
      </c>
      <c r="CS10" s="206" t="s">
        <v>490</v>
      </c>
      <c r="CT10" s="206" t="s">
        <v>491</v>
      </c>
      <c r="CU10" s="206" t="s">
        <v>492</v>
      </c>
      <c r="CV10" s="206" t="s">
        <v>493</v>
      </c>
      <c r="CW10" s="206" t="s">
        <v>494</v>
      </c>
      <c r="CX10" s="206" t="s">
        <v>495</v>
      </c>
      <c r="CY10" s="206" t="s">
        <v>496</v>
      </c>
      <c r="CZ10" s="206" t="s">
        <v>497</v>
      </c>
      <c r="DA10" s="206" t="s">
        <v>498</v>
      </c>
      <c r="DB10" s="206" t="s">
        <v>499</v>
      </c>
      <c r="DC10" s="206" t="s">
        <v>500</v>
      </c>
      <c r="DD10" s="206" t="s">
        <v>501</v>
      </c>
      <c r="DE10" s="206" t="s">
        <v>502</v>
      </c>
      <c r="DF10" s="206" t="s">
        <v>503</v>
      </c>
      <c r="DG10" s="206" t="s">
        <v>504</v>
      </c>
      <c r="DH10" s="206" t="s">
        <v>505</v>
      </c>
      <c r="DI10" s="206" t="s">
        <v>506</v>
      </c>
      <c r="DJ10" s="196" t="s">
        <v>507</v>
      </c>
      <c r="DK10" s="197" t="s">
        <v>353</v>
      </c>
      <c r="DL10" s="197" t="s">
        <v>354</v>
      </c>
      <c r="DM10" s="197" t="s">
        <v>355</v>
      </c>
      <c r="DN10" s="197" t="s">
        <v>356</v>
      </c>
      <c r="DO10" s="197" t="s">
        <v>357</v>
      </c>
      <c r="DP10" s="197" t="s">
        <v>358</v>
      </c>
      <c r="DQ10" s="197" t="s">
        <v>359</v>
      </c>
      <c r="DR10" s="197" t="s">
        <v>360</v>
      </c>
      <c r="DS10" s="197" t="s">
        <v>361</v>
      </c>
      <c r="DT10" s="197" t="s">
        <v>362</v>
      </c>
      <c r="DU10" s="197" t="s">
        <v>363</v>
      </c>
      <c r="DV10" s="197" t="s">
        <v>364</v>
      </c>
      <c r="DW10" s="197" t="s">
        <v>365</v>
      </c>
      <c r="DX10" s="197" t="s">
        <v>366</v>
      </c>
      <c r="DY10" s="197" t="s">
        <v>367</v>
      </c>
      <c r="DZ10" s="197" t="s">
        <v>368</v>
      </c>
      <c r="EA10" s="197" t="s">
        <v>369</v>
      </c>
      <c r="EB10" s="197" t="s">
        <v>370</v>
      </c>
      <c r="EC10" s="197" t="s">
        <v>371</v>
      </c>
      <c r="ED10" s="197" t="s">
        <v>372</v>
      </c>
      <c r="EE10" s="197" t="s">
        <v>373</v>
      </c>
      <c r="EF10" s="197" t="s">
        <v>374</v>
      </c>
      <c r="EG10" s="195" t="s">
        <v>375</v>
      </c>
      <c r="EH10" s="196" t="s">
        <v>376</v>
      </c>
      <c r="EI10" s="197" t="s">
        <v>377</v>
      </c>
      <c r="EJ10" s="197" t="s">
        <v>378</v>
      </c>
      <c r="EK10" s="197" t="s">
        <v>379</v>
      </c>
      <c r="EL10" s="197" t="s">
        <v>380</v>
      </c>
      <c r="EM10" s="197" t="s">
        <v>381</v>
      </c>
      <c r="EN10" s="197" t="s">
        <v>382</v>
      </c>
      <c r="EO10" s="197" t="s">
        <v>383</v>
      </c>
      <c r="EP10" s="197" t="s">
        <v>384</v>
      </c>
      <c r="EQ10" s="197" t="s">
        <v>385</v>
      </c>
      <c r="ER10" s="197" t="s">
        <v>386</v>
      </c>
      <c r="ES10" s="197" t="s">
        <v>387</v>
      </c>
      <c r="ET10" s="197" t="s">
        <v>388</v>
      </c>
      <c r="EU10" s="197" t="s">
        <v>389</v>
      </c>
      <c r="EV10" s="197" t="s">
        <v>390</v>
      </c>
      <c r="EW10" s="195" t="s">
        <v>391</v>
      </c>
      <c r="EX10" s="206" t="s">
        <v>508</v>
      </c>
      <c r="EY10" s="206" t="s">
        <v>509</v>
      </c>
      <c r="EZ10" s="206" t="s">
        <v>510</v>
      </c>
      <c r="FA10" s="206" t="s">
        <v>511</v>
      </c>
      <c r="FB10" s="206" t="s">
        <v>512</v>
      </c>
      <c r="FC10" s="206" t="s">
        <v>513</v>
      </c>
      <c r="FD10" s="206" t="s">
        <v>514</v>
      </c>
      <c r="FE10" s="206" t="s">
        <v>515</v>
      </c>
      <c r="FF10" s="206" t="s">
        <v>516</v>
      </c>
      <c r="FG10" s="196" t="s">
        <v>517</v>
      </c>
      <c r="FH10" s="195" t="s">
        <v>392</v>
      </c>
      <c r="FI10" s="206" t="s">
        <v>518</v>
      </c>
      <c r="FJ10" s="206" t="s">
        <v>519</v>
      </c>
      <c r="FK10" s="206" t="s">
        <v>520</v>
      </c>
      <c r="FL10" s="206" t="s">
        <v>521</v>
      </c>
      <c r="FM10" s="206" t="s">
        <v>522</v>
      </c>
      <c r="FN10" s="206" t="s">
        <v>523</v>
      </c>
      <c r="FO10" s="206" t="s">
        <v>524</v>
      </c>
      <c r="FP10" s="206" t="s">
        <v>525</v>
      </c>
      <c r="FQ10" s="206" t="s">
        <v>526</v>
      </c>
      <c r="FR10" s="206" t="s">
        <v>527</v>
      </c>
      <c r="FS10" s="206" t="s">
        <v>528</v>
      </c>
      <c r="FT10" s="206" t="s">
        <v>529</v>
      </c>
      <c r="FU10" s="206" t="s">
        <v>530</v>
      </c>
      <c r="FV10" s="206" t="s">
        <v>531</v>
      </c>
      <c r="FW10" s="206" t="s">
        <v>532</v>
      </c>
      <c r="FX10" s="206" t="s">
        <v>533</v>
      </c>
      <c r="FY10" s="206" t="s">
        <v>534</v>
      </c>
      <c r="FZ10" s="206" t="s">
        <v>535</v>
      </c>
      <c r="GA10" s="206" t="s">
        <v>536</v>
      </c>
      <c r="GB10" s="206" t="s">
        <v>537</v>
      </c>
      <c r="GC10" s="206" t="s">
        <v>538</v>
      </c>
      <c r="GD10" s="196" t="s">
        <v>539</v>
      </c>
      <c r="GE10" s="197" t="s">
        <v>393</v>
      </c>
      <c r="GF10" s="197" t="s">
        <v>394</v>
      </c>
      <c r="GG10" s="197" t="s">
        <v>395</v>
      </c>
      <c r="GH10" s="197" t="s">
        <v>396</v>
      </c>
      <c r="GI10" s="197" t="s">
        <v>397</v>
      </c>
      <c r="GJ10" s="197" t="s">
        <v>398</v>
      </c>
      <c r="GK10" s="197" t="s">
        <v>399</v>
      </c>
      <c r="GL10" s="197" t="s">
        <v>400</v>
      </c>
      <c r="GM10" s="197" t="s">
        <v>401</v>
      </c>
      <c r="GN10" s="197" t="s">
        <v>402</v>
      </c>
      <c r="GO10" s="197" t="s">
        <v>403</v>
      </c>
      <c r="GP10" s="197" t="s">
        <v>404</v>
      </c>
      <c r="GQ10" s="197" t="s">
        <v>405</v>
      </c>
      <c r="GR10" s="197" t="s">
        <v>406</v>
      </c>
      <c r="GS10" s="197" t="s">
        <v>407</v>
      </c>
      <c r="GT10" s="197" t="s">
        <v>408</v>
      </c>
      <c r="GU10" s="197" t="s">
        <v>409</v>
      </c>
      <c r="GV10" s="197" t="s">
        <v>410</v>
      </c>
      <c r="GW10" s="197" t="s">
        <v>411</v>
      </c>
      <c r="GX10" s="197" t="s">
        <v>412</v>
      </c>
      <c r="GY10" s="197" t="s">
        <v>413</v>
      </c>
      <c r="GZ10" s="197" t="s">
        <v>414</v>
      </c>
      <c r="HA10" s="197" t="s">
        <v>415</v>
      </c>
      <c r="HB10" s="195" t="s">
        <v>416</v>
      </c>
      <c r="HC10" s="196" t="s">
        <v>417</v>
      </c>
      <c r="HD10" s="197" t="s">
        <v>418</v>
      </c>
      <c r="HE10" s="197" t="s">
        <v>419</v>
      </c>
      <c r="HF10" s="197" t="s">
        <v>420</v>
      </c>
      <c r="HG10" s="197" t="s">
        <v>421</v>
      </c>
      <c r="HH10" s="197" t="s">
        <v>422</v>
      </c>
      <c r="HI10" s="197" t="s">
        <v>423</v>
      </c>
    </row>
    <row r="11" spans="1:217" x14ac:dyDescent="0.25">
      <c r="B11" s="203" t="str">
        <f>'Fee Template'!C6</f>
        <v>LP #5</v>
      </c>
      <c r="C11" s="199"/>
      <c r="D11" s="200" t="s">
        <v>444</v>
      </c>
      <c r="E11" s="219">
        <f>'Fee Template'!P10</f>
        <v>42278</v>
      </c>
      <c r="F11" s="219">
        <f>'Fee Template'!P11</f>
        <v>42369</v>
      </c>
      <c r="G11" s="202">
        <f>'Fee Template'!E15</f>
        <v>45067000</v>
      </c>
      <c r="H11" s="220">
        <f>'Fee Template'!E16</f>
        <v>0</v>
      </c>
      <c r="I11" s="220">
        <f>'Fee Template'!E17</f>
        <v>1250000</v>
      </c>
      <c r="J11" s="220">
        <f>'Fee Template'!E18</f>
        <v>-1250000</v>
      </c>
      <c r="K11" s="220">
        <f>'Fee Template'!E20</f>
        <v>-187500</v>
      </c>
      <c r="L11" s="220">
        <f>'Fee Template'!E21</f>
        <v>0</v>
      </c>
      <c r="M11" s="220">
        <f>'Fee Template'!E22</f>
        <v>-48000</v>
      </c>
      <c r="N11" s="222">
        <f>'Fee Template'!E23</f>
        <v>-1000</v>
      </c>
      <c r="O11" s="222">
        <f>'Fee Template'!E24</f>
        <v>-2000</v>
      </c>
      <c r="P11" s="222">
        <f>'Fee Template'!E25</f>
        <v>0</v>
      </c>
      <c r="Q11" s="222">
        <f>'Fee Template'!E26</f>
        <v>-12500</v>
      </c>
      <c r="R11" s="222">
        <f>'Fee Template'!E27</f>
        <v>-20000</v>
      </c>
      <c r="S11" s="222">
        <f>'Fee Template'!E28</f>
        <v>0</v>
      </c>
      <c r="T11" s="222">
        <f>'Fee Template'!E29</f>
        <v>-10000</v>
      </c>
      <c r="U11" s="222">
        <f>'Fee Template'!E30</f>
        <v>-2500</v>
      </c>
      <c r="V11" s="222">
        <f>'Fee Template'!E31</f>
        <v>0</v>
      </c>
      <c r="W11" s="223">
        <f>'Fee Template'!E32</f>
        <v>82600</v>
      </c>
      <c r="X11" s="222">
        <f>'Fee Template'!E34</f>
        <v>16000</v>
      </c>
      <c r="Y11" s="221" t="str">
        <f>CONCATENATE(+'Fee Template'!D34*100,",00%")</f>
        <v>80,00%</v>
      </c>
      <c r="Z11" s="222">
        <f>'Fee Template'!E35</f>
        <v>8000</v>
      </c>
      <c r="AA11" s="221" t="str">
        <f>CONCATENATE(+'Fee Template'!D35*100,",00%")</f>
        <v>80,00%</v>
      </c>
      <c r="AB11" s="222">
        <f>'Fee Template'!E36</f>
        <v>4000</v>
      </c>
      <c r="AC11" s="221" t="str">
        <f>CONCATENATE(+'Fee Template'!D36*100,",00%")</f>
        <v>80,00%</v>
      </c>
      <c r="AD11" s="222">
        <f>'Fee Template'!E37</f>
        <v>600</v>
      </c>
      <c r="AE11" s="221" t="str">
        <f>CONCATENATE(+'Fee Template'!D37*100,",00%")</f>
        <v>100,00%</v>
      </c>
      <c r="AF11" s="222">
        <f>'Fee Template'!E38</f>
        <v>30000</v>
      </c>
      <c r="AG11" s="221" t="str">
        <f>CONCATENATE(+'Fee Template'!D38*100,",00%")</f>
        <v>100,00%</v>
      </c>
      <c r="AH11" s="222">
        <f>'Fee Template'!E39</f>
        <v>15000</v>
      </c>
      <c r="AI11" s="221" t="str">
        <f>CONCATENATE(+'Fee Template'!D39*100,",00%")</f>
        <v>100,00%</v>
      </c>
      <c r="AJ11" s="222">
        <f>'Fee Template'!E40</f>
        <v>8000</v>
      </c>
      <c r="AK11" s="221" t="str">
        <f>CONCATENATE(+'Fee Template'!D40*100,",00%")</f>
        <v>80,00%</v>
      </c>
      <c r="AL11" s="222">
        <f>'Fee Template'!E41</f>
        <v>0</v>
      </c>
      <c r="AM11" s="221" t="str">
        <f>CONCATENATE(+'Fee Template'!D41*100,",00%")</f>
        <v>100,00%</v>
      </c>
      <c r="AN11" s="222">
        <f>'Fee Template'!E42</f>
        <v>0</v>
      </c>
      <c r="AO11" s="221" t="str">
        <f>CONCATENATE(+'Fee Template'!D42*100,",00%")</f>
        <v>80,00%</v>
      </c>
      <c r="AP11" s="222">
        <f>'Fee Template'!E43</f>
        <v>1000</v>
      </c>
      <c r="AQ11" s="222">
        <f>'Fee Template'!E45</f>
        <v>82600</v>
      </c>
      <c r="AR11" s="222">
        <f>'Fee Template'!E46</f>
        <v>0</v>
      </c>
      <c r="AS11" s="220">
        <f>'Fee Template'!E47</f>
        <v>-152900</v>
      </c>
      <c r="AT11" s="220">
        <f>'Fee Template'!E48</f>
        <v>0</v>
      </c>
      <c r="AU11" s="220">
        <f>'Fee Template'!E49</f>
        <v>500</v>
      </c>
      <c r="AV11" s="220">
        <f>'Fee Template'!E50</f>
        <v>10000</v>
      </c>
      <c r="AW11" s="220">
        <f>'Fee Template'!E51</f>
        <v>-2000</v>
      </c>
      <c r="AX11" s="220">
        <f>'Fee Template'!E52</f>
        <v>1000</v>
      </c>
      <c r="AY11" s="220">
        <f>'Fee Template'!E53</f>
        <v>-143400</v>
      </c>
      <c r="AZ11" s="220">
        <f>'Fee Template'!E54</f>
        <v>0</v>
      </c>
      <c r="BA11" s="220">
        <f>'Fee Template'!E55</f>
        <v>1000000</v>
      </c>
      <c r="BB11" s="220">
        <f>'Fee Template'!E56</f>
        <v>1000000</v>
      </c>
      <c r="BC11" s="220">
        <f>'Fee Template'!E57</f>
        <v>45673600</v>
      </c>
      <c r="BD11" s="220">
        <f>'Fee Template'!E58</f>
        <v>-4750000</v>
      </c>
      <c r="BE11" s="220">
        <f>'Fee Template'!E59</f>
        <v>50000</v>
      </c>
      <c r="BF11" s="220">
        <f>'Fee Template'!E60</f>
        <v>-300000</v>
      </c>
      <c r="BG11" s="220">
        <f>'Fee Template'!E61</f>
        <v>-5000000</v>
      </c>
      <c r="BH11" s="220">
        <f>'Fee Template'!E62</f>
        <v>50673600</v>
      </c>
      <c r="BI11" s="220">
        <f>'Fee Template'!E65</f>
        <v>50000000</v>
      </c>
      <c r="BJ11" s="220">
        <f>'Fee Template'!E66</f>
        <v>18500000</v>
      </c>
      <c r="BK11" s="220">
        <f>-'Fee Template'!E67</f>
        <v>0</v>
      </c>
      <c r="BL11" s="220">
        <f>'Fee Template'!E68</f>
        <v>0</v>
      </c>
      <c r="BM11" s="220">
        <f>'Fee Template'!E69</f>
        <v>0</v>
      </c>
      <c r="BN11" s="220">
        <f>'Fee Template'!E70</f>
        <v>0</v>
      </c>
      <c r="BO11" s="220">
        <f>'Fee Template'!E71</f>
        <v>18500000</v>
      </c>
      <c r="BP11" s="199"/>
      <c r="BQ11" s="220">
        <f>'Fee Template'!E74</f>
        <v>1250000</v>
      </c>
      <c r="BR11" s="220">
        <f>'Fee Template'!E75</f>
        <v>250000</v>
      </c>
      <c r="BS11" s="220">
        <f>'Fee Template'!E76</f>
        <v>0</v>
      </c>
      <c r="BT11" s="220">
        <f>'Fee Template'!E77</f>
        <v>50000</v>
      </c>
      <c r="BU11" s="220">
        <f>'Fee Template'!E78</f>
        <v>2500</v>
      </c>
      <c r="BV11" s="220">
        <f>'Fee Template'!E79</f>
        <v>1951.4658512231651</v>
      </c>
      <c r="BW11" s="219">
        <f>+'Fee Template'!P8</f>
        <v>39138</v>
      </c>
      <c r="BX11" s="219">
        <f>+'Fee Template'!P11</f>
        <v>42369</v>
      </c>
      <c r="BY11" s="202">
        <f>+'Fee Template'!G15</f>
        <v>0</v>
      </c>
      <c r="BZ11" s="220">
        <f>+'Fee Template'!G16</f>
        <v>35000000</v>
      </c>
      <c r="CA11" s="220">
        <f>+'Fee Template'!G17</f>
        <v>19000000</v>
      </c>
      <c r="CB11" s="220">
        <f>+'Fee Template'!G18</f>
        <v>16000000</v>
      </c>
      <c r="CC11" s="220">
        <f>+'Fee Template'!G20</f>
        <v>-6625000</v>
      </c>
      <c r="CD11" s="220">
        <f>+'Fee Template'!G21</f>
        <v>0</v>
      </c>
      <c r="CE11" s="220">
        <f>+'Fee Template'!G22</f>
        <v>-548429</v>
      </c>
      <c r="CF11" s="222">
        <f>+'Fee Template'!G23</f>
        <v>-27000</v>
      </c>
      <c r="CG11" s="222">
        <f>+'Fee Template'!G24</f>
        <v>-58000</v>
      </c>
      <c r="CH11" s="222">
        <f>+'Fee Template'!G25</f>
        <v>0</v>
      </c>
      <c r="CI11" s="222">
        <f>+'Fee Template'!G26</f>
        <v>-55000</v>
      </c>
      <c r="CJ11" s="222">
        <f>+'Fee Template'!G27</f>
        <v>-95000</v>
      </c>
      <c r="CK11" s="222">
        <f>+'Fee Template'!G28</f>
        <v>-250000</v>
      </c>
      <c r="CL11" s="222">
        <f>+'Fee Template'!G29</f>
        <v>-50000</v>
      </c>
      <c r="CM11" s="222">
        <f>+'Fee Template'!G30</f>
        <v>-12444</v>
      </c>
      <c r="CN11" s="222">
        <f>+'Fee Template'!G31</f>
        <v>-985</v>
      </c>
      <c r="CO11" s="220">
        <f>+'Fee Template'!G32</f>
        <v>1538521</v>
      </c>
      <c r="CP11" s="222">
        <f>+'Fee Template'!G34</f>
        <v>185007</v>
      </c>
      <c r="CQ11" s="207"/>
      <c r="CR11" s="222">
        <f>+'Fee Template'!G35</f>
        <v>137007</v>
      </c>
      <c r="CS11" s="207"/>
      <c r="CT11" s="222">
        <f>+'Fee Template'!G36</f>
        <v>129007</v>
      </c>
      <c r="CU11" s="207"/>
      <c r="CV11" s="222">
        <f>+'Fee Template'!G37</f>
        <v>37500</v>
      </c>
      <c r="CW11" s="207"/>
      <c r="CX11" s="222">
        <f>+'Fee Template'!G38</f>
        <v>675000</v>
      </c>
      <c r="CY11" s="207"/>
      <c r="CZ11" s="222">
        <f>+'Fee Template'!G39</f>
        <v>335000</v>
      </c>
      <c r="DA11" s="207"/>
      <c r="DB11" s="222">
        <f>+'Fee Template'!G40</f>
        <v>40000</v>
      </c>
      <c r="DC11" s="207"/>
      <c r="DD11" s="222">
        <f>+'Fee Template'!G41</f>
        <v>0</v>
      </c>
      <c r="DE11" s="207"/>
      <c r="DF11" s="222">
        <f>+'Fee Template'!G42</f>
        <v>0</v>
      </c>
      <c r="DG11" s="207"/>
      <c r="DH11" s="222">
        <f>+'Fee Template'!G43</f>
        <v>0</v>
      </c>
      <c r="DI11" s="222">
        <f>+'Fee Template'!G45</f>
        <v>1538521</v>
      </c>
      <c r="DJ11" s="222">
        <f>+'Fee Template'!G46</f>
        <v>0</v>
      </c>
      <c r="DK11" s="220">
        <f>+'Fee Template'!G47</f>
        <v>-5634908</v>
      </c>
      <c r="DL11" s="220">
        <f>+'Fee Template'!G48</f>
        <v>25000</v>
      </c>
      <c r="DM11" s="220">
        <f>+'Fee Template'!G49</f>
        <v>10000</v>
      </c>
      <c r="DN11" s="220">
        <f>+'Fee Template'!G50</f>
        <v>233508</v>
      </c>
      <c r="DO11" s="220">
        <f>+'Fee Template'!G51</f>
        <v>-40000</v>
      </c>
      <c r="DP11" s="220">
        <f>+'Fee Template'!G52</f>
        <v>20000</v>
      </c>
      <c r="DQ11" s="220">
        <f>+'Fee Template'!G53</f>
        <v>-5386400</v>
      </c>
      <c r="DR11" s="220">
        <f>+'Fee Template'!G54</f>
        <v>-40000</v>
      </c>
      <c r="DS11" s="220">
        <f>+'Fee Template'!G55</f>
        <v>15100000</v>
      </c>
      <c r="DT11" s="220">
        <f>+'Fee Template'!G56</f>
        <v>20000000</v>
      </c>
      <c r="DU11" s="220">
        <f>+'Fee Template'!G57</f>
        <v>45673600</v>
      </c>
      <c r="DV11" s="220">
        <f>+'Fee Template'!G58</f>
        <v>0</v>
      </c>
      <c r="DW11" s="220">
        <f>+'Fee Template'!G59</f>
        <v>1250000</v>
      </c>
      <c r="DX11" s="220">
        <f>+'Fee Template'!G60</f>
        <v>-6250000</v>
      </c>
      <c r="DY11" s="220">
        <f>+'Fee Template'!G61</f>
        <v>-5000000</v>
      </c>
      <c r="DZ11" s="220">
        <f>+'Fee Template'!G62</f>
        <v>50673600</v>
      </c>
      <c r="EA11" s="220">
        <f>+'Fee Template'!G65</f>
        <v>50000000</v>
      </c>
      <c r="EB11" s="220">
        <f>+'Fee Template'!G66</f>
        <v>50000000</v>
      </c>
      <c r="EC11" s="220">
        <f>-'Fee Template'!G67</f>
        <v>35000000</v>
      </c>
      <c r="ED11" s="220">
        <f>+'Fee Template'!G68</f>
        <v>4000000</v>
      </c>
      <c r="EE11" s="220">
        <f>+'Fee Template'!G69</f>
        <v>0</v>
      </c>
      <c r="EF11" s="220">
        <f>+'Fee Template'!G70</f>
        <v>-500000</v>
      </c>
      <c r="EG11" s="220">
        <f>+'Fee Template'!G71</f>
        <v>18500000</v>
      </c>
      <c r="EH11" s="199"/>
      <c r="EI11" s="220">
        <f>+'Fee Template'!G74</f>
        <v>1250000</v>
      </c>
      <c r="EJ11" s="220">
        <f>+'Fee Template'!G75</f>
        <v>250000</v>
      </c>
      <c r="EK11" s="220">
        <f>+'Fee Template'!G76</f>
        <v>0</v>
      </c>
      <c r="EL11" s="220">
        <f>+'Fee Template'!G77</f>
        <v>1000000</v>
      </c>
      <c r="EM11" s="220">
        <f>+'Fee Template'!G78</f>
        <v>58000</v>
      </c>
      <c r="EN11" s="220">
        <f>+'Fee Template'!G79</f>
        <v>24626.28477284074</v>
      </c>
      <c r="EO11" s="219">
        <f>+'Fee Template'!P9</f>
        <v>42005</v>
      </c>
      <c r="EP11" s="219">
        <f>+'Fee Template'!P11</f>
        <v>42369</v>
      </c>
      <c r="EQ11" s="202">
        <f>+'Fee Template'!F15</f>
        <v>38196000</v>
      </c>
      <c r="ER11" s="220">
        <f>+'Fee Template'!F16</f>
        <v>5000000</v>
      </c>
      <c r="ES11" s="220">
        <f>+'Fee Template'!F17</f>
        <v>5000000</v>
      </c>
      <c r="ET11" s="220">
        <f>+'Fee Template'!F18</f>
        <v>0</v>
      </c>
      <c r="EU11" s="220">
        <f>+'Fee Template'!F20</f>
        <v>-750000</v>
      </c>
      <c r="EV11" s="220">
        <f>+'Fee Template'!F21</f>
        <v>0</v>
      </c>
      <c r="EW11" s="220">
        <f>+'Fee Template'!F22</f>
        <v>-154780</v>
      </c>
      <c r="EX11" s="222">
        <f>+'Fee Template'!F23</f>
        <v>-2500</v>
      </c>
      <c r="EY11" s="222">
        <f>+'Fee Template'!F24</f>
        <v>-5000</v>
      </c>
      <c r="EZ11" s="222">
        <f>+'Fee Template'!F25</f>
        <v>0</v>
      </c>
      <c r="FA11" s="222">
        <f>+'Fee Template'!F26</f>
        <v>-27500</v>
      </c>
      <c r="FB11" s="222">
        <f>+'Fee Template'!F27</f>
        <v>-50000</v>
      </c>
      <c r="FC11" s="222">
        <f>+'Fee Template'!F28</f>
        <v>-37500</v>
      </c>
      <c r="FD11" s="222">
        <f>+'Fee Template'!F29</f>
        <v>-25000</v>
      </c>
      <c r="FE11" s="222">
        <f>+'Fee Template'!F30</f>
        <v>-7005</v>
      </c>
      <c r="FF11" s="222">
        <f>+'Fee Template'!F31</f>
        <v>-275</v>
      </c>
      <c r="FG11" s="222"/>
      <c r="FH11" s="223">
        <f>+'Fee Template'!F32</f>
        <v>346500</v>
      </c>
      <c r="FI11" s="222">
        <f>+'Fee Template'!F34</f>
        <v>72000</v>
      </c>
      <c r="FJ11" s="207"/>
      <c r="FK11" s="222">
        <f>+'Fee Template'!F35</f>
        <v>32000</v>
      </c>
      <c r="FL11" s="207"/>
      <c r="FM11" s="222">
        <f>+'Fee Template'!F36</f>
        <v>12000</v>
      </c>
      <c r="FN11" s="207"/>
      <c r="FO11" s="222">
        <f>+'Fee Template'!F37</f>
        <v>2500</v>
      </c>
      <c r="FP11" s="207"/>
      <c r="FQ11" s="222">
        <f>+'Fee Template'!F38</f>
        <v>135000</v>
      </c>
      <c r="FR11" s="207"/>
      <c r="FS11" s="222">
        <f>+'Fee Template'!F39</f>
        <v>68000</v>
      </c>
      <c r="FT11" s="207"/>
      <c r="FU11" s="222">
        <f>+'Fee Template'!F40</f>
        <v>20000</v>
      </c>
      <c r="FV11" s="207"/>
      <c r="FW11" s="222">
        <f>+'Fee Template'!F41</f>
        <v>0</v>
      </c>
      <c r="FX11" s="207"/>
      <c r="FY11" s="222">
        <f>+'Fee Template'!F42</f>
        <v>0</v>
      </c>
      <c r="FZ11" s="207"/>
      <c r="GA11" s="222"/>
      <c r="GB11" s="222">
        <f>+'Fee Template'!F43</f>
        <v>5000</v>
      </c>
      <c r="GC11" s="222">
        <f>+'Fee Template'!F45</f>
        <v>346500</v>
      </c>
      <c r="GD11" s="222">
        <f>+'Fee Template'!F46</f>
        <v>0</v>
      </c>
      <c r="GE11" s="223">
        <f>+'Fee Template'!F47</f>
        <v>-558280</v>
      </c>
      <c r="GF11" s="223">
        <f>+'Fee Template'!F48</f>
        <v>7500</v>
      </c>
      <c r="GG11" s="223">
        <f>+'Fee Template'!F49</f>
        <v>1000</v>
      </c>
      <c r="GH11" s="223">
        <f>+'Fee Template'!F50</f>
        <v>32380</v>
      </c>
      <c r="GI11" s="223">
        <f>+'Fee Template'!F51</f>
        <v>-8000</v>
      </c>
      <c r="GJ11" s="223">
        <f>+'Fee Template'!F52</f>
        <v>3000</v>
      </c>
      <c r="GK11" s="202" t="str">
        <f>+'Fee Template'!B108</f>
        <v>Partnership Expenses – Other ($10,500) = Insurance ($8,000) + Partnership-Level Taxes ($2,500)</v>
      </c>
      <c r="GL11" s="223">
        <f>+'Fee Template'!F53</f>
        <v>-522400</v>
      </c>
      <c r="GM11" s="223">
        <f>+'Fee Template'!F54</f>
        <v>0</v>
      </c>
      <c r="GN11" s="223">
        <f>+'Fee Template'!F55</f>
        <v>3000000</v>
      </c>
      <c r="GO11" s="223">
        <f>+'Fee Template'!F56</f>
        <v>5000000</v>
      </c>
      <c r="GP11" s="223">
        <f>+'Fee Template'!F57</f>
        <v>45673600</v>
      </c>
      <c r="GQ11" s="223">
        <f>+'Fee Template'!F58</f>
        <v>-3750000</v>
      </c>
      <c r="GR11" s="223">
        <f>+'Fee Template'!F59</f>
        <v>250000</v>
      </c>
      <c r="GS11" s="223">
        <f>+'Fee Template'!F60</f>
        <v>-1500000</v>
      </c>
      <c r="GT11" s="223">
        <f>+'Fee Template'!F61</f>
        <v>-5000000</v>
      </c>
      <c r="GU11" s="223">
        <f>+'Fee Template'!F62</f>
        <v>50673600</v>
      </c>
      <c r="GV11" s="223">
        <f>+'Fee Template'!F65</f>
        <v>50000000</v>
      </c>
      <c r="GW11" s="223">
        <f>+'Fee Template'!F66</f>
        <v>23500000</v>
      </c>
      <c r="GX11" s="223">
        <f>-+'Fee Template'!F67</f>
        <v>5000000</v>
      </c>
      <c r="GY11" s="223">
        <f>+'Fee Template'!F68</f>
        <v>0</v>
      </c>
      <c r="GZ11" s="223">
        <f>+'Fee Template'!F69</f>
        <v>0</v>
      </c>
      <c r="HA11" s="223">
        <f>+'Fee Template'!F70</f>
        <v>0</v>
      </c>
      <c r="HB11" s="223">
        <f>+'Fee Template'!F71</f>
        <v>18500000</v>
      </c>
      <c r="HC11" s="199"/>
      <c r="HD11" s="223">
        <f>+'Fee Template'!F74</f>
        <v>1250000</v>
      </c>
      <c r="HE11" s="223">
        <f>+'Fee Template'!F75</f>
        <v>250000</v>
      </c>
      <c r="HF11" s="223">
        <f>+'Fee Template'!F76</f>
        <v>0</v>
      </c>
      <c r="HG11" s="223">
        <f>+'Fee Template'!F77</f>
        <v>200000</v>
      </c>
      <c r="HH11" s="223">
        <f>+'Fee Template'!F78</f>
        <v>10000</v>
      </c>
      <c r="HI11" s="223">
        <f>+'Fee Template'!F79</f>
        <v>7805.8634048926606</v>
      </c>
    </row>
    <row r="12" spans="1:217" x14ac:dyDescent="0.25">
      <c r="B12" s="201" t="s">
        <v>441</v>
      </c>
      <c r="C12" s="199"/>
      <c r="D12" s="200" t="s">
        <v>446</v>
      </c>
      <c r="E12" s="219">
        <f t="shared" ref="E12:F14" si="0">E11</f>
        <v>42278</v>
      </c>
      <c r="F12" s="219">
        <f t="shared" si="0"/>
        <v>42369</v>
      </c>
      <c r="G12" s="202">
        <f>'Fee Template'!H15</f>
        <v>2495281787</v>
      </c>
      <c r="H12" s="220">
        <f>'Fee Template'!H16</f>
        <v>0</v>
      </c>
      <c r="I12" s="220">
        <f>'Fee Template'!H17</f>
        <v>62593750</v>
      </c>
      <c r="J12" s="220">
        <f>'Fee Template'!H18</f>
        <v>-62593750</v>
      </c>
      <c r="K12" s="220">
        <f>'Fee Template'!H20</f>
        <v>-9375000</v>
      </c>
      <c r="L12" s="220">
        <f>'Fee Template'!H21</f>
        <v>0</v>
      </c>
      <c r="M12" s="220">
        <f>'Fee Template'!H22</f>
        <v>-2328750</v>
      </c>
      <c r="N12" s="222">
        <f>'Fee Template'!H23</f>
        <v>-50000</v>
      </c>
      <c r="O12" s="222">
        <f>'Fee Template'!H24</f>
        <v>-100000</v>
      </c>
      <c r="P12" s="222">
        <f>'Fee Template'!H25</f>
        <v>0</v>
      </c>
      <c r="Q12" s="222">
        <f>'Fee Template'!H26</f>
        <v>-550000</v>
      </c>
      <c r="R12" s="222">
        <f>'Fee Template'!H27</f>
        <v>-1000000</v>
      </c>
      <c r="S12" s="222">
        <f>'Fee Template'!H28</f>
        <v>0</v>
      </c>
      <c r="T12" s="222">
        <f>'Fee Template'!H29</f>
        <v>-500750</v>
      </c>
      <c r="U12" s="222">
        <f>'Fee Template'!H30</f>
        <v>-128000</v>
      </c>
      <c r="V12" s="222">
        <f>'Fee Template'!H31</f>
        <v>0</v>
      </c>
      <c r="W12" s="223">
        <f>'Fee Template'!H32</f>
        <v>4390600</v>
      </c>
      <c r="X12" s="222">
        <f>'Fee Template'!H34</f>
        <v>500000</v>
      </c>
      <c r="Y12" s="207"/>
      <c r="Z12" s="222">
        <f>'Fee Template'!H35</f>
        <v>320000</v>
      </c>
      <c r="AA12" s="207"/>
      <c r="AB12" s="222">
        <f>'Fee Template'!H36</f>
        <v>390000</v>
      </c>
      <c r="AC12" s="207"/>
      <c r="AD12" s="222">
        <f>'Fee Template'!H37</f>
        <v>30000</v>
      </c>
      <c r="AE12" s="207"/>
      <c r="AF12" s="222">
        <f>'Fee Template'!H38</f>
        <v>1500000</v>
      </c>
      <c r="AG12" s="207"/>
      <c r="AH12" s="222">
        <f>'Fee Template'!H39</f>
        <v>750000</v>
      </c>
      <c r="AI12" s="224"/>
      <c r="AJ12" s="222">
        <f>'Fee Template'!H40</f>
        <v>400600</v>
      </c>
      <c r="AK12" s="207"/>
      <c r="AL12" s="222">
        <f>'Fee Template'!H41</f>
        <v>0</v>
      </c>
      <c r="AM12" s="207"/>
      <c r="AN12" s="222">
        <f>'Fee Template'!H42</f>
        <v>0</v>
      </c>
      <c r="AO12" s="207"/>
      <c r="AP12" s="222">
        <f>'Fee Template'!H43</f>
        <v>250000</v>
      </c>
      <c r="AQ12" s="222">
        <f>'Fee Template'!H45</f>
        <v>4390600</v>
      </c>
      <c r="AR12" s="222">
        <f>'Fee Template'!H46</f>
        <v>0</v>
      </c>
      <c r="AS12" s="220">
        <f>'Fee Template'!H47</f>
        <v>-7313150</v>
      </c>
      <c r="AT12" s="220">
        <f>'Fee Template'!H48</f>
        <v>0</v>
      </c>
      <c r="AU12" s="220">
        <f>'Fee Template'!H49</f>
        <v>25037.5</v>
      </c>
      <c r="AV12" s="220">
        <f>'Fee Template'!H50</f>
        <v>500750</v>
      </c>
      <c r="AW12" s="220">
        <f>'Fee Template'!H51</f>
        <v>-100150</v>
      </c>
      <c r="AX12" s="220">
        <f>'Fee Template'!H52</f>
        <v>50075</v>
      </c>
      <c r="AY12" s="220">
        <f>'Fee Template'!H53</f>
        <v>-6837437.5</v>
      </c>
      <c r="AZ12" s="220">
        <f>'Fee Template'!H54</f>
        <v>0</v>
      </c>
      <c r="BA12" s="220">
        <f>'Fee Template'!H55</f>
        <v>50075000</v>
      </c>
      <c r="BB12" s="220">
        <f>'Fee Template'!H56</f>
        <v>62593750</v>
      </c>
      <c r="BC12" s="220">
        <f>'Fee Template'!H57</f>
        <v>2538519349.5</v>
      </c>
      <c r="BD12" s="220">
        <f>'Fee Template'!H58</f>
        <v>0</v>
      </c>
      <c r="BE12" s="220">
        <f>'Fee Template'!H59</f>
        <v>0</v>
      </c>
      <c r="BF12" s="220">
        <f>'Fee Template'!H60</f>
        <v>0</v>
      </c>
      <c r="BG12" s="220">
        <f>'Fee Template'!H61</f>
        <v>0</v>
      </c>
      <c r="BH12" s="220">
        <f>'Fee Template'!H62</f>
        <v>2538519349.5</v>
      </c>
      <c r="BI12" s="220">
        <f>'Fee Template'!H65</f>
        <v>2503750000</v>
      </c>
      <c r="BJ12" s="220">
        <f>'Fee Template'!H66</f>
        <v>926387500</v>
      </c>
      <c r="BK12" s="220">
        <f>-'Fee Template'!H67</f>
        <v>0</v>
      </c>
      <c r="BL12" s="220">
        <f>'Fee Template'!H68</f>
        <v>0</v>
      </c>
      <c r="BM12" s="220">
        <f>'Fee Template'!H69</f>
        <v>0</v>
      </c>
      <c r="BN12" s="220">
        <f>'Fee Template'!H70</f>
        <v>0</v>
      </c>
      <c r="BO12" s="220">
        <f>'Fee Template'!H71</f>
        <v>926387500</v>
      </c>
      <c r="BP12" s="199"/>
      <c r="BQ12" s="220">
        <f>'Fee Template'!H74</f>
        <v>0</v>
      </c>
      <c r="BR12" s="220">
        <f>'Fee Template'!H75</f>
        <v>0</v>
      </c>
      <c r="BS12" s="220">
        <f>'Fee Template'!H76</f>
        <v>0</v>
      </c>
      <c r="BT12" s="220">
        <f>'Fee Template'!H77</f>
        <v>2503750</v>
      </c>
      <c r="BU12" s="220">
        <f>'Fee Template'!H78</f>
        <v>125187.5</v>
      </c>
      <c r="BV12" s="220">
        <f>'Fee Template'!H79</f>
        <v>97719.652499999997</v>
      </c>
      <c r="BW12" s="219">
        <f t="shared" ref="BW12:BX14" si="1">BW11</f>
        <v>39138</v>
      </c>
      <c r="BX12" s="219">
        <f t="shared" si="1"/>
        <v>42369</v>
      </c>
      <c r="BY12" s="202">
        <f>+'Fee Template'!J15</f>
        <v>0</v>
      </c>
      <c r="BZ12" s="220">
        <f>+'Fee Template'!J16</f>
        <v>1752625000</v>
      </c>
      <c r="CA12" s="220">
        <f>+'Fee Template'!J17</f>
        <v>1452175000</v>
      </c>
      <c r="CB12" s="220">
        <f>+'Fee Template'!J18</f>
        <v>300450000</v>
      </c>
      <c r="CC12" s="220">
        <f>+'Fee Template'!J20</f>
        <v>-331250000</v>
      </c>
      <c r="CD12" s="220">
        <f>+'Fee Template'!J21</f>
        <v>0</v>
      </c>
      <c r="CE12" s="220">
        <f>+'Fee Template'!J22</f>
        <v>-25072055</v>
      </c>
      <c r="CF12" s="222">
        <f>+'Fee Template'!J23</f>
        <v>-1350000</v>
      </c>
      <c r="CG12" s="222">
        <f>+'Fee Template'!J24</f>
        <v>-2600000</v>
      </c>
      <c r="CH12" s="222">
        <f>+'Fee Template'!J25</f>
        <v>0</v>
      </c>
      <c r="CI12" s="222">
        <f>+'Fee Template'!J26</f>
        <v>-2900000</v>
      </c>
      <c r="CJ12" s="222">
        <f>+'Fee Template'!J27</f>
        <v>-2555000</v>
      </c>
      <c r="CK12" s="222">
        <f>+'Fee Template'!J28</f>
        <v>-12500000</v>
      </c>
      <c r="CL12" s="222">
        <f>+'Fee Template'!J29</f>
        <v>-2522500</v>
      </c>
      <c r="CM12" s="222">
        <f>+'Fee Template'!J30</f>
        <v>-599555</v>
      </c>
      <c r="CN12" s="222">
        <f>+'Fee Template'!J31</f>
        <v>-45000</v>
      </c>
      <c r="CO12" s="220">
        <f>+'Fee Template'!J32</f>
        <v>82424249</v>
      </c>
      <c r="CP12" s="222">
        <f>+'Fee Template'!J34</f>
        <v>9062500</v>
      </c>
      <c r="CQ12" s="207"/>
      <c r="CR12" s="222">
        <f>+'Fee Template'!J35</f>
        <v>8000000</v>
      </c>
      <c r="CS12" s="207"/>
      <c r="CT12" s="222">
        <f>+'Fee Template'!J36</f>
        <v>5968749</v>
      </c>
      <c r="CU12" s="207"/>
      <c r="CV12" s="222">
        <f>+'Fee Template'!J37</f>
        <v>6875000</v>
      </c>
      <c r="CW12" s="207"/>
      <c r="CX12" s="222">
        <f>+'Fee Template'!J38</f>
        <v>34000000</v>
      </c>
      <c r="CY12" s="207"/>
      <c r="CZ12" s="222">
        <f>+'Fee Template'!J39</f>
        <v>16500000</v>
      </c>
      <c r="DA12" s="207"/>
      <c r="DB12" s="222">
        <f>+'Fee Template'!J40</f>
        <v>2018000</v>
      </c>
      <c r="DC12" s="207"/>
      <c r="DD12" s="222">
        <f>+'Fee Template'!J41</f>
        <v>0</v>
      </c>
      <c r="DE12" s="207"/>
      <c r="DF12" s="222">
        <f>+'Fee Template'!J42</f>
        <v>0</v>
      </c>
      <c r="DG12" s="207"/>
      <c r="DH12" s="222">
        <f>+'Fee Template'!J43</f>
        <v>0</v>
      </c>
      <c r="DI12" s="222">
        <f>+'Fee Template'!J45</f>
        <v>82424249</v>
      </c>
      <c r="DJ12" s="222">
        <f>+'Fee Template'!J46</f>
        <v>0</v>
      </c>
      <c r="DK12" s="220">
        <f>+'Fee Template'!J47</f>
        <v>-273897806</v>
      </c>
      <c r="DL12" s="220">
        <f>+'Fee Template'!J48</f>
        <v>1250000</v>
      </c>
      <c r="DM12" s="220">
        <f>+'Fee Template'!J49</f>
        <v>500750</v>
      </c>
      <c r="DN12" s="220">
        <f>+'Fee Template'!J50</f>
        <v>17030000</v>
      </c>
      <c r="DO12" s="220">
        <f>+'Fee Template'!J51</f>
        <v>-2003000</v>
      </c>
      <c r="DP12" s="220">
        <f>+'Fee Template'!J52</f>
        <v>1001500</v>
      </c>
      <c r="DQ12" s="220">
        <f>+'Fee Template'!J53</f>
        <v>-256118556</v>
      </c>
      <c r="DR12" s="220">
        <f>+'Fee Template'!J54</f>
        <v>-2000000</v>
      </c>
      <c r="DS12" s="220">
        <f>+'Fee Template'!J55</f>
        <v>888187906</v>
      </c>
      <c r="DT12" s="220">
        <f>+'Fee Template'!J56</f>
        <v>1608000000</v>
      </c>
      <c r="DU12" s="220">
        <f>+'Fee Template'!J57</f>
        <v>2538519350</v>
      </c>
      <c r="DV12" s="220">
        <f>+'Fee Template'!J58</f>
        <v>0</v>
      </c>
      <c r="DW12" s="220">
        <f>+'Fee Template'!J59</f>
        <v>0</v>
      </c>
      <c r="DX12" s="220">
        <f>+'Fee Template'!J60</f>
        <v>0</v>
      </c>
      <c r="DY12" s="220">
        <f>+'Fee Template'!J61</f>
        <v>0</v>
      </c>
      <c r="DZ12" s="220">
        <f>+'Fee Template'!J62</f>
        <v>2538519350</v>
      </c>
      <c r="EA12" s="220">
        <f>+'Fee Template'!J65</f>
        <v>2503750000</v>
      </c>
      <c r="EB12" s="220">
        <f>+'Fee Template'!J66</f>
        <v>2503750000</v>
      </c>
      <c r="EC12" s="220">
        <f>-'Fee Template'!J67</f>
        <v>1752625000</v>
      </c>
      <c r="ED12" s="220">
        <f>+'Fee Template'!J68</f>
        <v>200300000</v>
      </c>
      <c r="EE12" s="220">
        <f>+'Fee Template'!J69</f>
        <v>0</v>
      </c>
      <c r="EF12" s="220">
        <f>+'Fee Template'!J70</f>
        <v>-25037500</v>
      </c>
      <c r="EG12" s="220">
        <f>+'Fee Template'!J71</f>
        <v>926387500</v>
      </c>
      <c r="EH12" s="199"/>
      <c r="EI12" s="220">
        <f>+'Fee Template'!J74</f>
        <v>0</v>
      </c>
      <c r="EJ12" s="220">
        <f>+'Fee Template'!J75</f>
        <v>0</v>
      </c>
      <c r="EK12" s="220">
        <f>+'Fee Template'!J76</f>
        <v>0</v>
      </c>
      <c r="EL12" s="220">
        <f>+'Fee Template'!J77</f>
        <v>50075000</v>
      </c>
      <c r="EM12" s="220">
        <f>+'Fee Template'!J78</f>
        <v>2904350</v>
      </c>
      <c r="EN12" s="220">
        <f>+'Fee Template'!J79</f>
        <v>1233161.21</v>
      </c>
      <c r="EO12" s="219">
        <f t="shared" ref="EO12:EP14" si="2">EO11</f>
        <v>42005</v>
      </c>
      <c r="EP12" s="219">
        <f t="shared" si="2"/>
        <v>42369</v>
      </c>
      <c r="EQ12" s="202">
        <f>+'Fee Template'!I15</f>
        <v>2163081300</v>
      </c>
      <c r="ER12" s="220">
        <f>+'Fee Template'!I16</f>
        <v>250375000</v>
      </c>
      <c r="ES12" s="220">
        <f>+'Fee Template'!I17</f>
        <v>250375000</v>
      </c>
      <c r="ET12" s="220">
        <f>+'Fee Template'!I18</f>
        <v>0</v>
      </c>
      <c r="EU12" s="220">
        <f>+'Fee Template'!I20</f>
        <v>-37500000</v>
      </c>
      <c r="EV12" s="220">
        <f>+'Fee Template'!I21</f>
        <v>0</v>
      </c>
      <c r="EW12" s="220">
        <f>+'Fee Template'!I22</f>
        <v>-4985053</v>
      </c>
      <c r="EX12" s="222">
        <f>+'Fee Template'!I23</f>
        <v>-128000</v>
      </c>
      <c r="EY12" s="222">
        <f>+'Fee Template'!I24</f>
        <v>-250000</v>
      </c>
      <c r="EZ12" s="222">
        <f>+'Fee Template'!I25</f>
        <v>0</v>
      </c>
      <c r="FA12" s="222">
        <f>+'Fee Template'!I26</f>
        <v>-695000</v>
      </c>
      <c r="FB12" s="222">
        <f>+'Fee Template'!I27</f>
        <v>-1250999</v>
      </c>
      <c r="FC12" s="222">
        <f>+'Fee Template'!I28</f>
        <v>-1875000</v>
      </c>
      <c r="FD12" s="222">
        <f>+'Fee Template'!I29</f>
        <v>-628000</v>
      </c>
      <c r="FE12" s="222">
        <f>+'Fee Template'!I30</f>
        <v>-147554</v>
      </c>
      <c r="FF12" s="222">
        <f>+'Fee Template'!I31</f>
        <v>-10500</v>
      </c>
      <c r="FG12" s="222"/>
      <c r="FH12" s="223">
        <f>+'Fee Template'!I32</f>
        <v>21727400</v>
      </c>
      <c r="FI12" s="222">
        <f>+'Fee Template'!I34</f>
        <v>2000000</v>
      </c>
      <c r="FJ12" s="207"/>
      <c r="FK12" s="222">
        <f>+'Fee Template'!I35</f>
        <v>1600000</v>
      </c>
      <c r="FL12" s="207"/>
      <c r="FM12" s="222">
        <f>+'Fee Template'!I36</f>
        <v>1400000</v>
      </c>
      <c r="FN12" s="207"/>
      <c r="FO12" s="222">
        <f>+'Fee Template'!I37</f>
        <v>875000</v>
      </c>
      <c r="FP12" s="207"/>
      <c r="FQ12" s="222">
        <f>+'Fee Template'!I38</f>
        <v>6900000</v>
      </c>
      <c r="FR12" s="207"/>
      <c r="FS12" s="222">
        <f>+'Fee Template'!I39</f>
        <v>3450000</v>
      </c>
      <c r="FT12" s="207"/>
      <c r="FU12" s="222">
        <f>+'Fee Template'!I40</f>
        <v>502400</v>
      </c>
      <c r="FV12" s="207"/>
      <c r="FW12" s="222">
        <f>+'Fee Template'!I41</f>
        <v>0</v>
      </c>
      <c r="FX12" s="207"/>
      <c r="FY12" s="222">
        <f>+'Fee Template'!I42</f>
        <v>0</v>
      </c>
      <c r="FZ12" s="207"/>
      <c r="GA12" s="207"/>
      <c r="GB12" s="222">
        <f>+'Fee Template'!I43</f>
        <v>2500000</v>
      </c>
      <c r="GC12" s="222">
        <f>+'Fee Template'!I45</f>
        <v>21727400</v>
      </c>
      <c r="GD12" s="222">
        <f>+'Fee Template'!I46</f>
        <v>0</v>
      </c>
      <c r="GE12" s="223">
        <f>+'Fee Template'!I47</f>
        <v>-20757653</v>
      </c>
      <c r="GF12" s="223">
        <f>+'Fee Template'!I48</f>
        <v>375000</v>
      </c>
      <c r="GG12" s="223">
        <f>+'Fee Template'!I49</f>
        <v>50075</v>
      </c>
      <c r="GH12" s="223">
        <f>+'Fee Template'!I50</f>
        <v>2503750</v>
      </c>
      <c r="GI12" s="223">
        <f>+'Fee Template'!I51</f>
        <v>-400600</v>
      </c>
      <c r="GJ12" s="223">
        <f>+'Fee Template'!I52</f>
        <v>150225</v>
      </c>
      <c r="GK12" s="202" t="str">
        <f>+GK11</f>
        <v>Partnership Expenses – Other ($10,500) = Insurance ($8,000) + Partnership-Level Taxes ($2,500)</v>
      </c>
      <c r="GL12" s="223">
        <f>+'Fee Template'!I53</f>
        <v>-18079203</v>
      </c>
      <c r="GM12" s="223">
        <f>+'Fee Template'!I54</f>
        <v>0</v>
      </c>
      <c r="GN12" s="223">
        <f>+'Fee Template'!I55</f>
        <v>143142253</v>
      </c>
      <c r="GO12" s="223">
        <f>+'Fee Template'!I56</f>
        <v>250375000</v>
      </c>
      <c r="GP12" s="223">
        <f>+'Fee Template'!I57</f>
        <v>2538519350</v>
      </c>
      <c r="GQ12" s="223">
        <f>+'Fee Template'!I58</f>
        <v>0</v>
      </c>
      <c r="GR12" s="223">
        <f>+'Fee Template'!I59</f>
        <v>0</v>
      </c>
      <c r="GS12" s="223">
        <f>+'Fee Template'!I60</f>
        <v>0</v>
      </c>
      <c r="GT12" s="223">
        <f>+'Fee Template'!I61</f>
        <v>0</v>
      </c>
      <c r="GU12" s="223">
        <f>+'Fee Template'!I62</f>
        <v>2538519350</v>
      </c>
      <c r="GV12" s="223">
        <f>+'Fee Template'!I65</f>
        <v>2503750000</v>
      </c>
      <c r="GW12" s="223">
        <f>+'Fee Template'!I66</f>
        <v>1176762500</v>
      </c>
      <c r="GX12" s="223">
        <f>-+'Fee Template'!I67</f>
        <v>250375000</v>
      </c>
      <c r="GY12" s="223">
        <f>+'Fee Template'!I68</f>
        <v>0</v>
      </c>
      <c r="GZ12" s="223">
        <f>+'Fee Template'!I69</f>
        <v>0</v>
      </c>
      <c r="HA12" s="223">
        <f>+'Fee Template'!I70</f>
        <v>0</v>
      </c>
      <c r="HB12" s="223">
        <f>+'Fee Template'!I71</f>
        <v>926387500</v>
      </c>
      <c r="HC12" s="199"/>
      <c r="HD12" s="223">
        <f>+'Fee Template'!I74</f>
        <v>0</v>
      </c>
      <c r="HE12" s="223">
        <f>+'Fee Template'!I75</f>
        <v>0</v>
      </c>
      <c r="HF12" s="223">
        <f>+'Fee Template'!I76</f>
        <v>0</v>
      </c>
      <c r="HG12" s="223">
        <f>+'Fee Template'!I77</f>
        <v>10015000</v>
      </c>
      <c r="HH12" s="223">
        <f>+'Fee Template'!I78</f>
        <v>500750</v>
      </c>
      <c r="HI12" s="223">
        <f>+'Fee Template'!I79</f>
        <v>390878.61</v>
      </c>
    </row>
    <row r="13" spans="1:217" x14ac:dyDescent="0.25">
      <c r="B13" s="201" t="s">
        <v>442</v>
      </c>
      <c r="C13" s="199"/>
      <c r="D13" s="200" t="s">
        <v>447</v>
      </c>
      <c r="E13" s="219">
        <f t="shared" si="0"/>
        <v>42278</v>
      </c>
      <c r="F13" s="219">
        <f t="shared" si="0"/>
        <v>42369</v>
      </c>
      <c r="G13" s="202">
        <f>'Fee Template'!K15</f>
        <v>339194377</v>
      </c>
      <c r="H13" s="220">
        <f>'Fee Template'!K16</f>
        <v>0</v>
      </c>
      <c r="I13" s="220">
        <f>'Fee Template'!K17</f>
        <v>2593750</v>
      </c>
      <c r="J13" s="220">
        <f>'Fee Template'!K18</f>
        <v>-2593750</v>
      </c>
      <c r="K13" s="220">
        <f>'Fee Template'!K20</f>
        <v>0</v>
      </c>
      <c r="L13" s="220">
        <f>'Fee Template'!K21</f>
        <v>0</v>
      </c>
      <c r="M13" s="220">
        <f>'Fee Template'!K22</f>
        <v>0</v>
      </c>
      <c r="N13" s="222">
        <f>'Fee Template'!K23</f>
        <v>0</v>
      </c>
      <c r="O13" s="222">
        <f>'Fee Template'!K24</f>
        <v>0</v>
      </c>
      <c r="P13" s="222">
        <f>'Fee Template'!K25</f>
        <v>0</v>
      </c>
      <c r="Q13" s="222">
        <f>'Fee Template'!K26</f>
        <v>0</v>
      </c>
      <c r="R13" s="222">
        <f>'Fee Template'!K27</f>
        <v>0</v>
      </c>
      <c r="S13" s="222">
        <f>'Fee Template'!K28</f>
        <v>0</v>
      </c>
      <c r="T13" s="222">
        <f>'Fee Template'!K29</f>
        <v>0</v>
      </c>
      <c r="U13" s="222">
        <f>'Fee Template'!K30</f>
        <v>0</v>
      </c>
      <c r="V13" s="222">
        <f>'Fee Template'!K31</f>
        <v>0</v>
      </c>
      <c r="W13" s="223">
        <f>'Fee Template'!K32</f>
        <v>0</v>
      </c>
      <c r="X13" s="222">
        <f>'Fee Template'!K34</f>
        <v>0</v>
      </c>
      <c r="Y13" s="207"/>
      <c r="Z13" s="222">
        <f>'Fee Template'!K35</f>
        <v>0</v>
      </c>
      <c r="AA13" s="207"/>
      <c r="AB13" s="222">
        <f>'Fee Template'!K36</f>
        <v>0</v>
      </c>
      <c r="AC13" s="207"/>
      <c r="AD13" s="222">
        <f>'Fee Template'!K37</f>
        <v>0</v>
      </c>
      <c r="AE13" s="207"/>
      <c r="AF13" s="222">
        <f>'Fee Template'!K38</f>
        <v>0</v>
      </c>
      <c r="AG13" s="207"/>
      <c r="AH13" s="222">
        <f>'Fee Template'!K39</f>
        <v>0</v>
      </c>
      <c r="AI13" s="207"/>
      <c r="AJ13" s="222">
        <f>'Fee Template'!K40</f>
        <v>0</v>
      </c>
      <c r="AK13" s="207"/>
      <c r="AL13" s="222">
        <f>'Fee Template'!K41</f>
        <v>0</v>
      </c>
      <c r="AM13" s="207"/>
      <c r="AN13" s="222">
        <f>'Fee Template'!K42</f>
        <v>0</v>
      </c>
      <c r="AO13" s="207"/>
      <c r="AP13" s="222">
        <f>'Fee Template'!K43</f>
        <v>0</v>
      </c>
      <c r="AQ13" s="222">
        <f>'Fee Template'!K45</f>
        <v>0</v>
      </c>
      <c r="AR13" s="222">
        <f>'Fee Template'!K46</f>
        <v>0</v>
      </c>
      <c r="AS13" s="220">
        <f>'Fee Template'!K47</f>
        <v>0</v>
      </c>
      <c r="AT13" s="220">
        <f>'Fee Template'!K48</f>
        <v>0</v>
      </c>
      <c r="AU13" s="220">
        <f>'Fee Template'!K49</f>
        <v>37.5</v>
      </c>
      <c r="AV13" s="220">
        <f>'Fee Template'!K50</f>
        <v>750</v>
      </c>
      <c r="AW13" s="220">
        <f>'Fee Template'!K51</f>
        <v>-150</v>
      </c>
      <c r="AX13" s="220">
        <f>'Fee Template'!K52</f>
        <v>75</v>
      </c>
      <c r="AY13" s="220">
        <f>'Fee Template'!K53</f>
        <v>712.5</v>
      </c>
      <c r="AZ13" s="220">
        <f>'Fee Template'!K54</f>
        <v>0</v>
      </c>
      <c r="BA13" s="220">
        <f>'Fee Template'!K55</f>
        <v>2575000</v>
      </c>
      <c r="BB13" s="220">
        <f>'Fee Template'!K56</f>
        <v>12531160</v>
      </c>
      <c r="BC13" s="220">
        <f>'Fee Template'!K57</f>
        <v>351707499.5</v>
      </c>
      <c r="BD13" s="220">
        <f>'Fee Template'!K58</f>
        <v>337500000</v>
      </c>
      <c r="BE13" s="220">
        <f>'Fee Template'!K59</f>
        <v>-2500000</v>
      </c>
      <c r="BF13" s="220">
        <f>'Fee Template'!K60</f>
        <v>15000000</v>
      </c>
      <c r="BG13" s="220">
        <f>'Fee Template'!K61</f>
        <v>350000000</v>
      </c>
      <c r="BH13" s="220">
        <f>'Fee Template'!K62</f>
        <v>1707499.5</v>
      </c>
      <c r="BI13" s="220">
        <f>'Fee Template'!K65</f>
        <v>3750000</v>
      </c>
      <c r="BJ13" s="220">
        <f>'Fee Template'!K66</f>
        <v>1387500</v>
      </c>
      <c r="BK13" s="220">
        <f>-'Fee Template'!K67</f>
        <v>0</v>
      </c>
      <c r="BL13" s="220">
        <f>'Fee Template'!K68</f>
        <v>0</v>
      </c>
      <c r="BM13" s="220">
        <f>'Fee Template'!K69</f>
        <v>0</v>
      </c>
      <c r="BN13" s="220">
        <f>'Fee Template'!K70</f>
        <v>0</v>
      </c>
      <c r="BO13" s="220">
        <f>'Fee Template'!K71</f>
        <v>1387500</v>
      </c>
      <c r="BP13" s="199"/>
      <c r="BQ13" s="220">
        <f>'Fee Template'!K74</f>
        <v>75000000</v>
      </c>
      <c r="BR13" s="220">
        <f>'Fee Template'!K75</f>
        <v>15000000</v>
      </c>
      <c r="BS13" s="220">
        <f>'Fee Template'!K76</f>
        <v>0</v>
      </c>
      <c r="BT13" s="220">
        <f>'Fee Template'!K77</f>
        <v>0</v>
      </c>
      <c r="BU13" s="220">
        <f>'Fee Template'!K78</f>
        <v>0</v>
      </c>
      <c r="BV13" s="220">
        <f>'Fee Template'!K79</f>
        <v>0</v>
      </c>
      <c r="BW13" s="219">
        <f t="shared" si="1"/>
        <v>39138</v>
      </c>
      <c r="BX13" s="219">
        <f t="shared" si="1"/>
        <v>42369</v>
      </c>
      <c r="BY13" s="202">
        <f>+'Fee Template'!M15</f>
        <v>0</v>
      </c>
      <c r="BZ13" s="220">
        <f>+'Fee Template'!M16</f>
        <v>2625000</v>
      </c>
      <c r="CA13" s="220">
        <f>+'Fee Template'!M17</f>
        <v>77175000</v>
      </c>
      <c r="CB13" s="220">
        <f>+'Fee Template'!M18</f>
        <v>-74550000</v>
      </c>
      <c r="CC13" s="220">
        <f>+'Fee Template'!M20</f>
        <v>0</v>
      </c>
      <c r="CD13" s="220">
        <f>+'Fee Template'!M21</f>
        <v>0</v>
      </c>
      <c r="CE13" s="220">
        <f>+'Fee Template'!M22</f>
        <v>0</v>
      </c>
      <c r="CF13" s="222">
        <f>+'Fee Template'!M23</f>
        <v>0</v>
      </c>
      <c r="CG13" s="222">
        <f>+'Fee Template'!M24</f>
        <v>0</v>
      </c>
      <c r="CH13" s="222">
        <f>+'Fee Template'!M25</f>
        <v>0</v>
      </c>
      <c r="CI13" s="222">
        <f>+'Fee Template'!M26</f>
        <v>0</v>
      </c>
      <c r="CJ13" s="222">
        <f>+'Fee Template'!M27</f>
        <v>0</v>
      </c>
      <c r="CK13" s="222">
        <f>+'Fee Template'!M28</f>
        <v>0</v>
      </c>
      <c r="CL13" s="222">
        <f>+'Fee Template'!M29</f>
        <v>0</v>
      </c>
      <c r="CM13" s="222">
        <f>+'Fee Template'!M30</f>
        <v>0</v>
      </c>
      <c r="CN13" s="222">
        <f>+'Fee Template'!M31</f>
        <v>0</v>
      </c>
      <c r="CO13" s="220">
        <f>+'Fee Template'!M32</f>
        <v>0</v>
      </c>
      <c r="CP13" s="222">
        <f>+'Fee Template'!M34</f>
        <v>0</v>
      </c>
      <c r="CQ13" s="207"/>
      <c r="CR13" s="222">
        <f>+'Fee Template'!M35</f>
        <v>0</v>
      </c>
      <c r="CS13" s="207"/>
      <c r="CT13" s="222">
        <f>+'Fee Template'!M36</f>
        <v>0</v>
      </c>
      <c r="CU13" s="207"/>
      <c r="CV13" s="222">
        <f>+'Fee Template'!M37</f>
        <v>0</v>
      </c>
      <c r="CW13" s="207"/>
      <c r="CX13" s="222">
        <f>+'Fee Template'!M38</f>
        <v>0</v>
      </c>
      <c r="CY13" s="207"/>
      <c r="CZ13" s="222">
        <f>+'Fee Template'!M39</f>
        <v>0</v>
      </c>
      <c r="DA13" s="207"/>
      <c r="DB13" s="222">
        <f>+'Fee Template'!M40</f>
        <v>0</v>
      </c>
      <c r="DC13" s="207"/>
      <c r="DD13" s="222">
        <f>+'Fee Template'!M41</f>
        <v>0</v>
      </c>
      <c r="DE13" s="207"/>
      <c r="DF13" s="222">
        <f>+'Fee Template'!M42</f>
        <v>0</v>
      </c>
      <c r="DG13" s="207"/>
      <c r="DH13" s="222">
        <f>+'Fee Template'!M43</f>
        <v>0</v>
      </c>
      <c r="DI13" s="222">
        <f>+'Fee Template'!M45</f>
        <v>0</v>
      </c>
      <c r="DJ13" s="222">
        <f>+'Fee Template'!M46</f>
        <v>0</v>
      </c>
      <c r="DK13" s="220">
        <f>+'Fee Template'!M47</f>
        <v>0</v>
      </c>
      <c r="DL13" s="220">
        <f>+'Fee Template'!M48</f>
        <v>0</v>
      </c>
      <c r="DM13" s="220">
        <f>+'Fee Template'!M49</f>
        <v>750</v>
      </c>
      <c r="DN13" s="220">
        <f>+'Fee Template'!M50</f>
        <v>29999.999999999996</v>
      </c>
      <c r="DO13" s="220">
        <f>+'Fee Template'!M51</f>
        <v>-3000</v>
      </c>
      <c r="DP13" s="220">
        <f>+'Fee Template'!M52</f>
        <v>1500</v>
      </c>
      <c r="DQ13" s="220">
        <f>+'Fee Template'!M53</f>
        <v>29249.999999999996</v>
      </c>
      <c r="DR13" s="220">
        <f>+'Fee Template'!M54</f>
        <v>0</v>
      </c>
      <c r="DS13" s="220">
        <f>+'Fee Template'!M55</f>
        <v>175728250</v>
      </c>
      <c r="DT13" s="220">
        <f>+'Fee Template'!M56</f>
        <v>250500000</v>
      </c>
      <c r="DU13" s="220">
        <f>+'Fee Template'!M57</f>
        <v>351707500</v>
      </c>
      <c r="DV13" s="220">
        <f>+'Fee Template'!M58</f>
        <v>0</v>
      </c>
      <c r="DW13" s="220">
        <f>+'Fee Template'!M59</f>
        <v>-75000000</v>
      </c>
      <c r="DX13" s="220">
        <f>+'Fee Template'!M60</f>
        <v>425000000</v>
      </c>
      <c r="DY13" s="220">
        <f>+'Fee Template'!M61</f>
        <v>350000000</v>
      </c>
      <c r="DZ13" s="220">
        <f>+'Fee Template'!M62</f>
        <v>1707500</v>
      </c>
      <c r="EA13" s="220">
        <f>+'Fee Template'!M65</f>
        <v>3750000</v>
      </c>
      <c r="EB13" s="220">
        <f>+'Fee Template'!M66</f>
        <v>3750000</v>
      </c>
      <c r="EC13" s="220">
        <f>-'Fee Template'!M67</f>
        <v>2625000</v>
      </c>
      <c r="ED13" s="220">
        <f>+'Fee Template'!M68</f>
        <v>300000</v>
      </c>
      <c r="EE13" s="220">
        <f>+'Fee Template'!M69</f>
        <v>0</v>
      </c>
      <c r="EF13" s="220">
        <f>+'Fee Template'!M70</f>
        <v>-37500</v>
      </c>
      <c r="EG13" s="220">
        <f>+'Fee Template'!M71</f>
        <v>1387500</v>
      </c>
      <c r="EH13" s="199"/>
      <c r="EI13" s="220">
        <f>+'Fee Template'!M74</f>
        <v>75000000</v>
      </c>
      <c r="EJ13" s="220">
        <f>+'Fee Template'!M75</f>
        <v>15000000</v>
      </c>
      <c r="EK13" s="220">
        <f>+'Fee Template'!M76</f>
        <v>0</v>
      </c>
      <c r="EL13" s="220">
        <f>+'Fee Template'!M77</f>
        <v>0</v>
      </c>
      <c r="EM13" s="220">
        <f>+'Fee Template'!M78</f>
        <v>0</v>
      </c>
      <c r="EN13" s="220">
        <f>+'Fee Template'!M79</f>
        <v>0</v>
      </c>
      <c r="EO13" s="219">
        <f t="shared" si="2"/>
        <v>42005</v>
      </c>
      <c r="EP13" s="219">
        <f t="shared" si="2"/>
        <v>42369</v>
      </c>
      <c r="EQ13" s="202">
        <f>+'Fee Template'!L15</f>
        <v>276104050</v>
      </c>
      <c r="ER13" s="220">
        <f>+'Fee Template'!L16</f>
        <v>375000</v>
      </c>
      <c r="ES13" s="220">
        <f>+'Fee Template'!L17</f>
        <v>12875000</v>
      </c>
      <c r="ET13" s="220">
        <f>+'Fee Template'!L18</f>
        <v>-12500000</v>
      </c>
      <c r="EU13" s="220">
        <f>+'Fee Template'!L20</f>
        <v>0</v>
      </c>
      <c r="EV13" s="220">
        <f>+'Fee Template'!L21</f>
        <v>0</v>
      </c>
      <c r="EW13" s="220">
        <f>+'Fee Template'!L22</f>
        <v>0</v>
      </c>
      <c r="EX13" s="222">
        <f>+'Fee Template'!L23</f>
        <v>0</v>
      </c>
      <c r="EY13" s="222">
        <f>+'Fee Template'!L24</f>
        <v>0</v>
      </c>
      <c r="EZ13" s="222">
        <f>+'Fee Template'!L25</f>
        <v>0</v>
      </c>
      <c r="FA13" s="222">
        <f>+'Fee Template'!L26</f>
        <v>0</v>
      </c>
      <c r="FB13" s="222">
        <f>+'Fee Template'!L27</f>
        <v>0</v>
      </c>
      <c r="FC13" s="222">
        <f>+'Fee Template'!L28</f>
        <v>0</v>
      </c>
      <c r="FD13" s="222">
        <f>+'Fee Template'!L29</f>
        <v>0</v>
      </c>
      <c r="FE13" s="222">
        <f>+'Fee Template'!L30</f>
        <v>0</v>
      </c>
      <c r="FF13" s="222">
        <f>+'Fee Template'!L31</f>
        <v>0</v>
      </c>
      <c r="FG13" s="222"/>
      <c r="FH13" s="223">
        <f>+'Fee Template'!L32</f>
        <v>0</v>
      </c>
      <c r="FI13" s="222">
        <f>+'Fee Template'!L34</f>
        <v>0</v>
      </c>
      <c r="FJ13" s="207"/>
      <c r="FK13" s="222">
        <f>+'Fee Template'!L35</f>
        <v>0</v>
      </c>
      <c r="FL13" s="207"/>
      <c r="FM13" s="222">
        <f>+'Fee Template'!L36</f>
        <v>0</v>
      </c>
      <c r="FN13" s="207"/>
      <c r="FO13" s="222">
        <f>+'Fee Template'!L37</f>
        <v>0</v>
      </c>
      <c r="FP13" s="207"/>
      <c r="FQ13" s="222">
        <f>+'Fee Template'!L38</f>
        <v>0</v>
      </c>
      <c r="FR13" s="207"/>
      <c r="FS13" s="222">
        <f>+'Fee Template'!L39</f>
        <v>0</v>
      </c>
      <c r="FT13" s="207"/>
      <c r="FU13" s="222">
        <f>+'Fee Template'!L40</f>
        <v>0</v>
      </c>
      <c r="FV13" s="207"/>
      <c r="FW13" s="222">
        <f>+'Fee Template'!L41</f>
        <v>0</v>
      </c>
      <c r="FX13" s="207"/>
      <c r="FY13" s="222">
        <f>+'Fee Template'!L42</f>
        <v>0</v>
      </c>
      <c r="FZ13" s="207"/>
      <c r="GA13" s="207"/>
      <c r="GB13" s="222">
        <f>+'Fee Template'!L43</f>
        <v>0</v>
      </c>
      <c r="GC13" s="222">
        <f>+'Fee Template'!L45</f>
        <v>0</v>
      </c>
      <c r="GD13" s="222">
        <f>+'Fee Template'!L46</f>
        <v>0</v>
      </c>
      <c r="GE13" s="223">
        <f>+'Fee Template'!L47</f>
        <v>0</v>
      </c>
      <c r="GF13" s="223">
        <f>+'Fee Template'!L48</f>
        <v>0</v>
      </c>
      <c r="GG13" s="223">
        <f>+'Fee Template'!L49</f>
        <v>75</v>
      </c>
      <c r="GH13" s="223">
        <f>+'Fee Template'!L50</f>
        <v>3749.9999999999995</v>
      </c>
      <c r="GI13" s="223">
        <f>+'Fee Template'!L51</f>
        <v>-600</v>
      </c>
      <c r="GJ13" s="223">
        <f>+'Fee Template'!L52</f>
        <v>224.99999999999997</v>
      </c>
      <c r="GK13" s="202" t="str">
        <f>+GK12</f>
        <v>Partnership Expenses – Other ($10,500) = Insurance ($8,000) + Partnership-Level Taxes ($2,500)</v>
      </c>
      <c r="GL13" s="223">
        <f>+'Fee Template'!L53</f>
        <v>3449.9999999999995</v>
      </c>
      <c r="GM13" s="223">
        <f>+'Fee Template'!L54</f>
        <v>0</v>
      </c>
      <c r="GN13" s="223">
        <f>+'Fee Template'!L55</f>
        <v>12725000</v>
      </c>
      <c r="GO13" s="223">
        <f>+'Fee Template'!L56</f>
        <v>75375000</v>
      </c>
      <c r="GP13" s="223">
        <f>+'Fee Template'!L57</f>
        <v>351707500</v>
      </c>
      <c r="GQ13" s="223">
        <f>+'Fee Template'!L58</f>
        <v>275000000</v>
      </c>
      <c r="GR13" s="223">
        <f>+'Fee Template'!L59</f>
        <v>-12500000</v>
      </c>
      <c r="GS13" s="223">
        <f>+'Fee Template'!L60</f>
        <v>87500000</v>
      </c>
      <c r="GT13" s="223">
        <f>+'Fee Template'!L61</f>
        <v>350000000</v>
      </c>
      <c r="GU13" s="223">
        <f>+'Fee Template'!L62</f>
        <v>1707500</v>
      </c>
      <c r="GV13" s="223">
        <f>+'Fee Template'!L65</f>
        <v>3750000</v>
      </c>
      <c r="GW13" s="223">
        <f>+'Fee Template'!L66</f>
        <v>1762499.9999999998</v>
      </c>
      <c r="GX13" s="223">
        <f>-+'Fee Template'!L67</f>
        <v>375000</v>
      </c>
      <c r="GY13" s="223">
        <f>+'Fee Template'!L68</f>
        <v>0</v>
      </c>
      <c r="GZ13" s="223">
        <f>+'Fee Template'!L69</f>
        <v>0</v>
      </c>
      <c r="HA13" s="223">
        <f>+'Fee Template'!L70</f>
        <v>0</v>
      </c>
      <c r="HB13" s="223">
        <f>+'Fee Template'!L71</f>
        <v>1387499.9999999998</v>
      </c>
      <c r="HC13" s="199"/>
      <c r="HD13" s="223">
        <f>+'Fee Template'!L74</f>
        <v>75000000</v>
      </c>
      <c r="HE13" s="223">
        <f>+'Fee Template'!L75</f>
        <v>15000000</v>
      </c>
      <c r="HF13" s="223">
        <f>+'Fee Template'!L76</f>
        <v>0</v>
      </c>
      <c r="HG13" s="223">
        <f>+'Fee Template'!L77</f>
        <v>0</v>
      </c>
      <c r="HH13" s="223">
        <f>+'Fee Template'!L78</f>
        <v>0</v>
      </c>
      <c r="HI13" s="223">
        <f>+'Fee Template'!L79</f>
        <v>0</v>
      </c>
    </row>
    <row r="14" spans="1:217" x14ac:dyDescent="0.25">
      <c r="B14" s="201" t="s">
        <v>443</v>
      </c>
      <c r="C14" s="199"/>
      <c r="D14" s="200" t="s">
        <v>445</v>
      </c>
      <c r="E14" s="219">
        <f t="shared" si="0"/>
        <v>42278</v>
      </c>
      <c r="F14" s="219">
        <f t="shared" si="0"/>
        <v>42369</v>
      </c>
      <c r="G14" s="202">
        <f t="shared" ref="G14:X14" si="3">+G12-G13</f>
        <v>2156087410</v>
      </c>
      <c r="H14" s="202">
        <f t="shared" si="3"/>
        <v>0</v>
      </c>
      <c r="I14" s="202">
        <f t="shared" si="3"/>
        <v>60000000</v>
      </c>
      <c r="J14" s="202">
        <f t="shared" si="3"/>
        <v>-60000000</v>
      </c>
      <c r="K14" s="202">
        <f t="shared" si="3"/>
        <v>-9375000</v>
      </c>
      <c r="L14" s="202">
        <f t="shared" si="3"/>
        <v>0</v>
      </c>
      <c r="M14" s="202">
        <f t="shared" si="3"/>
        <v>-2328750</v>
      </c>
      <c r="N14" s="221">
        <f t="shared" si="3"/>
        <v>-50000</v>
      </c>
      <c r="O14" s="221">
        <f t="shared" si="3"/>
        <v>-100000</v>
      </c>
      <c r="P14" s="221">
        <f t="shared" si="3"/>
        <v>0</v>
      </c>
      <c r="Q14" s="221">
        <f t="shared" si="3"/>
        <v>-550000</v>
      </c>
      <c r="R14" s="221">
        <f t="shared" si="3"/>
        <v>-1000000</v>
      </c>
      <c r="S14" s="221">
        <f t="shared" si="3"/>
        <v>0</v>
      </c>
      <c r="T14" s="221">
        <f t="shared" si="3"/>
        <v>-500750</v>
      </c>
      <c r="U14" s="221">
        <f t="shared" si="3"/>
        <v>-128000</v>
      </c>
      <c r="V14" s="221">
        <f t="shared" si="3"/>
        <v>0</v>
      </c>
      <c r="W14" s="223">
        <f t="shared" si="3"/>
        <v>4390600</v>
      </c>
      <c r="X14" s="221">
        <f t="shared" si="3"/>
        <v>500000</v>
      </c>
      <c r="Y14" s="221"/>
      <c r="Z14" s="221">
        <f>+Z12-Z13</f>
        <v>320000</v>
      </c>
      <c r="AA14" s="221"/>
      <c r="AB14" s="221">
        <f t="shared" ref="AB14:BV14" si="4">+AB12-AB13</f>
        <v>390000</v>
      </c>
      <c r="AC14" s="221"/>
      <c r="AD14" s="221">
        <f t="shared" si="4"/>
        <v>30000</v>
      </c>
      <c r="AE14" s="221"/>
      <c r="AF14" s="221">
        <f t="shared" si="4"/>
        <v>1500000</v>
      </c>
      <c r="AG14" s="221"/>
      <c r="AH14" s="221">
        <f t="shared" si="4"/>
        <v>750000</v>
      </c>
      <c r="AI14" s="221"/>
      <c r="AJ14" s="221">
        <f t="shared" si="4"/>
        <v>400600</v>
      </c>
      <c r="AK14" s="221"/>
      <c r="AL14" s="221">
        <f t="shared" si="4"/>
        <v>0</v>
      </c>
      <c r="AM14" s="221"/>
      <c r="AN14" s="221">
        <f t="shared" si="4"/>
        <v>0</v>
      </c>
      <c r="AO14" s="221"/>
      <c r="AP14" s="221">
        <f t="shared" si="4"/>
        <v>250000</v>
      </c>
      <c r="AQ14" s="221">
        <f t="shared" si="4"/>
        <v>4390600</v>
      </c>
      <c r="AR14" s="221">
        <f t="shared" si="4"/>
        <v>0</v>
      </c>
      <c r="AS14" s="202">
        <f t="shared" si="4"/>
        <v>-7313150</v>
      </c>
      <c r="AT14" s="202">
        <f t="shared" si="4"/>
        <v>0</v>
      </c>
      <c r="AU14" s="202">
        <f t="shared" si="4"/>
        <v>25000</v>
      </c>
      <c r="AV14" s="202">
        <f t="shared" si="4"/>
        <v>500000</v>
      </c>
      <c r="AW14" s="202">
        <f t="shared" si="4"/>
        <v>-100000</v>
      </c>
      <c r="AX14" s="202">
        <f t="shared" si="4"/>
        <v>50000</v>
      </c>
      <c r="AY14" s="202">
        <f t="shared" si="4"/>
        <v>-6838150</v>
      </c>
      <c r="AZ14" s="202">
        <f t="shared" si="4"/>
        <v>0</v>
      </c>
      <c r="BA14" s="202">
        <f t="shared" si="4"/>
        <v>47500000</v>
      </c>
      <c r="BB14" s="202">
        <f t="shared" si="4"/>
        <v>50062590</v>
      </c>
      <c r="BC14" s="202">
        <f t="shared" si="4"/>
        <v>2186811850</v>
      </c>
      <c r="BD14" s="202">
        <f t="shared" si="4"/>
        <v>-337500000</v>
      </c>
      <c r="BE14" s="202">
        <f t="shared" si="4"/>
        <v>2500000</v>
      </c>
      <c r="BF14" s="202">
        <f t="shared" si="4"/>
        <v>-15000000</v>
      </c>
      <c r="BG14" s="202">
        <f t="shared" si="4"/>
        <v>-350000000</v>
      </c>
      <c r="BH14" s="202">
        <f t="shared" si="4"/>
        <v>2536811850</v>
      </c>
      <c r="BI14" s="202">
        <f t="shared" si="4"/>
        <v>2500000000</v>
      </c>
      <c r="BJ14" s="202">
        <f t="shared" si="4"/>
        <v>925000000</v>
      </c>
      <c r="BK14" s="202">
        <f t="shared" si="4"/>
        <v>0</v>
      </c>
      <c r="BL14" s="202">
        <f t="shared" si="4"/>
        <v>0</v>
      </c>
      <c r="BM14" s="202">
        <f t="shared" si="4"/>
        <v>0</v>
      </c>
      <c r="BN14" s="202">
        <f t="shared" si="4"/>
        <v>0</v>
      </c>
      <c r="BO14" s="202">
        <f t="shared" si="4"/>
        <v>925000000</v>
      </c>
      <c r="BP14" s="199"/>
      <c r="BQ14" s="220">
        <f>+BQ13</f>
        <v>75000000</v>
      </c>
      <c r="BR14" s="220">
        <f>+BR13</f>
        <v>15000000</v>
      </c>
      <c r="BS14" s="220">
        <f>+BS13</f>
        <v>0</v>
      </c>
      <c r="BT14" s="202">
        <f t="shared" si="4"/>
        <v>2503750</v>
      </c>
      <c r="BU14" s="202">
        <f t="shared" si="4"/>
        <v>125187.5</v>
      </c>
      <c r="BV14" s="202">
        <f t="shared" si="4"/>
        <v>97719.652499999997</v>
      </c>
      <c r="BW14" s="219">
        <f t="shared" si="1"/>
        <v>39138</v>
      </c>
      <c r="BX14" s="219">
        <f t="shared" si="1"/>
        <v>42369</v>
      </c>
      <c r="BY14" s="202">
        <f t="shared" ref="BY14:EN14" si="5">+BY12-BY13</f>
        <v>0</v>
      </c>
      <c r="BZ14" s="202">
        <f t="shared" si="5"/>
        <v>1750000000</v>
      </c>
      <c r="CA14" s="202">
        <f t="shared" si="5"/>
        <v>1375000000</v>
      </c>
      <c r="CB14" s="202">
        <f t="shared" si="5"/>
        <v>375000000</v>
      </c>
      <c r="CC14" s="202">
        <f t="shared" si="5"/>
        <v>-331250000</v>
      </c>
      <c r="CD14" s="202">
        <f t="shared" si="5"/>
        <v>0</v>
      </c>
      <c r="CE14" s="202">
        <f t="shared" si="5"/>
        <v>-25072055</v>
      </c>
      <c r="CF14" s="221">
        <f t="shared" si="5"/>
        <v>-1350000</v>
      </c>
      <c r="CG14" s="221">
        <f t="shared" si="5"/>
        <v>-2600000</v>
      </c>
      <c r="CH14" s="221">
        <f t="shared" si="5"/>
        <v>0</v>
      </c>
      <c r="CI14" s="221">
        <f t="shared" si="5"/>
        <v>-2900000</v>
      </c>
      <c r="CJ14" s="221">
        <f t="shared" si="5"/>
        <v>-2555000</v>
      </c>
      <c r="CK14" s="221">
        <f t="shared" si="5"/>
        <v>-12500000</v>
      </c>
      <c r="CL14" s="221">
        <f t="shared" si="5"/>
        <v>-2522500</v>
      </c>
      <c r="CM14" s="221">
        <f t="shared" si="5"/>
        <v>-599555</v>
      </c>
      <c r="CN14" s="221">
        <f t="shared" si="5"/>
        <v>-45000</v>
      </c>
      <c r="CO14" s="202">
        <f t="shared" si="5"/>
        <v>82424249</v>
      </c>
      <c r="CP14" s="221">
        <f t="shared" si="5"/>
        <v>9062500</v>
      </c>
      <c r="CQ14" s="221"/>
      <c r="CR14" s="221">
        <f t="shared" si="5"/>
        <v>8000000</v>
      </c>
      <c r="CS14" s="221"/>
      <c r="CT14" s="221">
        <f t="shared" si="5"/>
        <v>5968749</v>
      </c>
      <c r="CU14" s="221"/>
      <c r="CV14" s="221">
        <f t="shared" si="5"/>
        <v>6875000</v>
      </c>
      <c r="CW14" s="221"/>
      <c r="CX14" s="221">
        <f t="shared" si="5"/>
        <v>34000000</v>
      </c>
      <c r="CY14" s="221"/>
      <c r="CZ14" s="221">
        <f t="shared" si="5"/>
        <v>16500000</v>
      </c>
      <c r="DA14" s="221"/>
      <c r="DB14" s="221">
        <f t="shared" si="5"/>
        <v>2018000</v>
      </c>
      <c r="DC14" s="221"/>
      <c r="DD14" s="221">
        <f t="shared" si="5"/>
        <v>0</v>
      </c>
      <c r="DE14" s="221"/>
      <c r="DF14" s="221">
        <f t="shared" si="5"/>
        <v>0</v>
      </c>
      <c r="DG14" s="207"/>
      <c r="DH14" s="221">
        <f t="shared" si="5"/>
        <v>0</v>
      </c>
      <c r="DI14" s="221">
        <f t="shared" si="5"/>
        <v>82424249</v>
      </c>
      <c r="DJ14" s="221">
        <f t="shared" si="5"/>
        <v>0</v>
      </c>
      <c r="DK14" s="202">
        <f t="shared" si="5"/>
        <v>-273897806</v>
      </c>
      <c r="DL14" s="202">
        <f t="shared" si="5"/>
        <v>1250000</v>
      </c>
      <c r="DM14" s="202">
        <f t="shared" si="5"/>
        <v>500000</v>
      </c>
      <c r="DN14" s="202">
        <f t="shared" si="5"/>
        <v>17000000</v>
      </c>
      <c r="DO14" s="202">
        <f t="shared" si="5"/>
        <v>-2000000</v>
      </c>
      <c r="DP14" s="202">
        <f t="shared" si="5"/>
        <v>1000000</v>
      </c>
      <c r="DQ14" s="202">
        <f t="shared" si="5"/>
        <v>-256147806</v>
      </c>
      <c r="DR14" s="202">
        <f t="shared" si="5"/>
        <v>-2000000</v>
      </c>
      <c r="DS14" s="202">
        <f t="shared" si="5"/>
        <v>712459656</v>
      </c>
      <c r="DT14" s="202">
        <f t="shared" si="5"/>
        <v>1357500000</v>
      </c>
      <c r="DU14" s="202">
        <f t="shared" si="5"/>
        <v>2186811850</v>
      </c>
      <c r="DV14" s="202">
        <f t="shared" si="5"/>
        <v>0</v>
      </c>
      <c r="DW14" s="202">
        <f t="shared" si="5"/>
        <v>75000000</v>
      </c>
      <c r="DX14" s="202">
        <f t="shared" si="5"/>
        <v>-425000000</v>
      </c>
      <c r="DY14" s="202">
        <f t="shared" si="5"/>
        <v>-350000000</v>
      </c>
      <c r="DZ14" s="202">
        <f t="shared" si="5"/>
        <v>2536811850</v>
      </c>
      <c r="EA14" s="202">
        <f t="shared" si="5"/>
        <v>2500000000</v>
      </c>
      <c r="EB14" s="202">
        <f t="shared" si="5"/>
        <v>2500000000</v>
      </c>
      <c r="EC14" s="202">
        <f t="shared" si="5"/>
        <v>1750000000</v>
      </c>
      <c r="ED14" s="202">
        <f t="shared" si="5"/>
        <v>200000000</v>
      </c>
      <c r="EE14" s="202">
        <f t="shared" si="5"/>
        <v>0</v>
      </c>
      <c r="EF14" s="202">
        <f t="shared" si="5"/>
        <v>-25000000</v>
      </c>
      <c r="EG14" s="202">
        <f t="shared" si="5"/>
        <v>925000000</v>
      </c>
      <c r="EH14" s="199"/>
      <c r="EI14" s="220">
        <f>+EI13</f>
        <v>75000000</v>
      </c>
      <c r="EJ14" s="220">
        <f>+EJ13</f>
        <v>15000000</v>
      </c>
      <c r="EK14" s="220">
        <f>+EK13</f>
        <v>0</v>
      </c>
      <c r="EL14" s="202">
        <f t="shared" si="5"/>
        <v>50075000</v>
      </c>
      <c r="EM14" s="202">
        <f t="shared" si="5"/>
        <v>2904350</v>
      </c>
      <c r="EN14" s="202">
        <f t="shared" si="5"/>
        <v>1233161.21</v>
      </c>
      <c r="EO14" s="219">
        <f t="shared" si="2"/>
        <v>42005</v>
      </c>
      <c r="EP14" s="219">
        <f t="shared" si="2"/>
        <v>42369</v>
      </c>
      <c r="EQ14" s="202">
        <f t="shared" ref="EQ14:FY14" si="6">+EQ12-EQ13</f>
        <v>1886977250</v>
      </c>
      <c r="ER14" s="202">
        <f t="shared" si="6"/>
        <v>250000000</v>
      </c>
      <c r="ES14" s="202">
        <f t="shared" si="6"/>
        <v>237500000</v>
      </c>
      <c r="ET14" s="202">
        <f t="shared" si="6"/>
        <v>12500000</v>
      </c>
      <c r="EU14" s="202">
        <f t="shared" si="6"/>
        <v>-37500000</v>
      </c>
      <c r="EV14" s="202">
        <f t="shared" si="6"/>
        <v>0</v>
      </c>
      <c r="EW14" s="202">
        <f t="shared" si="6"/>
        <v>-4985053</v>
      </c>
      <c r="EX14" s="221">
        <f t="shared" si="6"/>
        <v>-128000</v>
      </c>
      <c r="EY14" s="221">
        <f t="shared" si="6"/>
        <v>-250000</v>
      </c>
      <c r="EZ14" s="221">
        <f t="shared" si="6"/>
        <v>0</v>
      </c>
      <c r="FA14" s="221">
        <f t="shared" si="6"/>
        <v>-695000</v>
      </c>
      <c r="FB14" s="221">
        <f t="shared" si="6"/>
        <v>-1250999</v>
      </c>
      <c r="FC14" s="221">
        <f t="shared" si="6"/>
        <v>-1875000</v>
      </c>
      <c r="FD14" s="221">
        <f t="shared" si="6"/>
        <v>-628000</v>
      </c>
      <c r="FE14" s="221">
        <f t="shared" si="6"/>
        <v>-147554</v>
      </c>
      <c r="FF14" s="221">
        <f t="shared" si="6"/>
        <v>-10500</v>
      </c>
      <c r="FG14" s="221"/>
      <c r="FH14" s="202">
        <f t="shared" ref="FH14" si="7">+FH12-FH13</f>
        <v>21727400</v>
      </c>
      <c r="FI14" s="221">
        <f t="shared" si="6"/>
        <v>2000000</v>
      </c>
      <c r="FJ14" s="207"/>
      <c r="FK14" s="221">
        <f t="shared" si="6"/>
        <v>1600000</v>
      </c>
      <c r="FL14" s="207"/>
      <c r="FM14" s="221">
        <f t="shared" si="6"/>
        <v>1400000</v>
      </c>
      <c r="FN14" s="207"/>
      <c r="FO14" s="221">
        <f t="shared" si="6"/>
        <v>875000</v>
      </c>
      <c r="FP14" s="207"/>
      <c r="FQ14" s="221">
        <f t="shared" si="6"/>
        <v>6900000</v>
      </c>
      <c r="FR14" s="207"/>
      <c r="FS14" s="221">
        <f t="shared" si="6"/>
        <v>3450000</v>
      </c>
      <c r="FT14" s="207"/>
      <c r="FU14" s="221">
        <f t="shared" si="6"/>
        <v>502400</v>
      </c>
      <c r="FV14" s="207"/>
      <c r="FW14" s="221">
        <f t="shared" si="6"/>
        <v>0</v>
      </c>
      <c r="FX14" s="207"/>
      <c r="FY14" s="221">
        <f t="shared" si="6"/>
        <v>0</v>
      </c>
      <c r="FZ14" s="207"/>
      <c r="GA14" s="207"/>
      <c r="GB14" s="221">
        <f t="shared" ref="GB14:HB14" si="8">+GB12-GB13</f>
        <v>2500000</v>
      </c>
      <c r="GC14" s="221">
        <f t="shared" si="8"/>
        <v>21727400</v>
      </c>
      <c r="GD14" s="221">
        <f t="shared" si="8"/>
        <v>0</v>
      </c>
      <c r="GE14" s="202">
        <f t="shared" si="8"/>
        <v>-20757653</v>
      </c>
      <c r="GF14" s="202">
        <f t="shared" si="8"/>
        <v>375000</v>
      </c>
      <c r="GG14" s="202">
        <f t="shared" si="8"/>
        <v>50000</v>
      </c>
      <c r="GH14" s="202">
        <f t="shared" si="8"/>
        <v>2500000</v>
      </c>
      <c r="GI14" s="202">
        <f t="shared" si="8"/>
        <v>-400000</v>
      </c>
      <c r="GJ14" s="202">
        <f t="shared" si="8"/>
        <v>150000</v>
      </c>
      <c r="GK14" s="202" t="str">
        <f>+GK13</f>
        <v>Partnership Expenses – Other ($10,500) = Insurance ($8,000) + Partnership-Level Taxes ($2,500)</v>
      </c>
      <c r="GL14" s="202">
        <f t="shared" si="8"/>
        <v>-18082653</v>
      </c>
      <c r="GM14" s="202">
        <f t="shared" si="8"/>
        <v>0</v>
      </c>
      <c r="GN14" s="202">
        <f t="shared" si="8"/>
        <v>130417253</v>
      </c>
      <c r="GO14" s="202">
        <f t="shared" si="8"/>
        <v>175000000</v>
      </c>
      <c r="GP14" s="202">
        <f t="shared" si="8"/>
        <v>2186811850</v>
      </c>
      <c r="GQ14" s="202">
        <f t="shared" si="8"/>
        <v>-275000000</v>
      </c>
      <c r="GR14" s="202">
        <f t="shared" si="8"/>
        <v>12500000</v>
      </c>
      <c r="GS14" s="202">
        <f t="shared" si="8"/>
        <v>-87500000</v>
      </c>
      <c r="GT14" s="202">
        <f t="shared" si="8"/>
        <v>-350000000</v>
      </c>
      <c r="GU14" s="202">
        <f t="shared" si="8"/>
        <v>2536811850</v>
      </c>
      <c r="GV14" s="202">
        <f t="shared" si="8"/>
        <v>2500000000</v>
      </c>
      <c r="GW14" s="202">
        <f t="shared" si="8"/>
        <v>1175000000</v>
      </c>
      <c r="GX14" s="202">
        <f t="shared" si="8"/>
        <v>250000000</v>
      </c>
      <c r="GY14" s="202">
        <f t="shared" si="8"/>
        <v>0</v>
      </c>
      <c r="GZ14" s="202">
        <f t="shared" si="8"/>
        <v>0</v>
      </c>
      <c r="HA14" s="202">
        <f t="shared" si="8"/>
        <v>0</v>
      </c>
      <c r="HB14" s="202">
        <f t="shared" si="8"/>
        <v>925000000</v>
      </c>
      <c r="HC14" s="199"/>
      <c r="HD14" s="218">
        <f>+HD13</f>
        <v>75000000</v>
      </c>
      <c r="HE14" s="218">
        <f>+HE13</f>
        <v>15000000</v>
      </c>
      <c r="HF14" s="218">
        <f>+HF13</f>
        <v>0</v>
      </c>
      <c r="HG14" s="202">
        <f t="shared" ref="HG14:HI14" si="9">+HG12-HG13</f>
        <v>10015000</v>
      </c>
      <c r="HH14" s="202">
        <f t="shared" si="9"/>
        <v>500750</v>
      </c>
      <c r="HI14" s="202">
        <f t="shared" si="9"/>
        <v>390878.61</v>
      </c>
    </row>
    <row r="15" spans="1:217" x14ac:dyDescent="0.25">
      <c r="FN15" s="193">
        <f t="shared" ref="FN15:GI15" si="10">+FO15+1</f>
        <v>1</v>
      </c>
      <c r="GA15" s="193">
        <f t="shared" si="10"/>
        <v>1</v>
      </c>
      <c r="GI15" s="193">
        <f t="shared" si="10"/>
        <v>1</v>
      </c>
    </row>
    <row r="17" spans="1:4" x14ac:dyDescent="0.25">
      <c r="A17" s="204" t="s">
        <v>289</v>
      </c>
      <c r="B17" s="205" t="s">
        <v>424</v>
      </c>
    </row>
    <row r="18" spans="1:4" x14ac:dyDescent="0.25">
      <c r="B18" s="206" t="s">
        <v>425</v>
      </c>
      <c r="C18" s="206" t="s">
        <v>426</v>
      </c>
      <c r="D18" s="206" t="s">
        <v>427</v>
      </c>
    </row>
    <row r="19" spans="1:4" x14ac:dyDescent="0.25">
      <c r="B19" s="207"/>
      <c r="C19" s="207"/>
      <c r="D19" s="207"/>
    </row>
    <row r="20" spans="1:4" x14ac:dyDescent="0.25">
      <c r="B20" s="207"/>
      <c r="C20" s="207"/>
      <c r="D20" s="207"/>
    </row>
  </sheetData>
  <dataValidations count="3">
    <dataValidation allowBlank="1" showInputMessage="1" showErrorMessage="1" errorTitle="Worksheet validation error" sqref="B19:D20 GL11:HB13 GE11:GJ13 GA12:GA14 DG11:DG14 EH11:EH14 EI11:EN13 DK11:EG13 DE11:DE13 B11:D14 C6:J6 BP11:BP14 AB11:AR13 Y11:Y13 W11:W14 HD11:HI13 H11:M11 CO11:CO13 CQ11:CQ13 CS11:CS13 CU11:CU13 CW11:CW13 CY11:CY13 DA11:DA13 DC11:DC13 FH11:FH13 FJ11:FJ14 FL11:FL14 FN11:FN14 FP11:FP14 FR11:FR14 FT11:FT14 FV11:FV14 FX11:FX14 FZ11:FZ14 GK11:GK14 HC11:HC14 AA12:AA13 X11 Z11:AA11"/>
    <dataValidation type="decimal" allowBlank="1" showInputMessage="1" showErrorMessage="1" errorTitle="Worksheet validation error" error="Enter a valid number" sqref="GB12:GD14 GE14:GJ14 GA11:GD11 EI14:EN14 DH11:DJ14 DF11:DF13 BQ11:BV14 AA14:AR14 X12:X14 H12:M14 G11:G14 N11:V14 Z12:Z14 Y14 AS11:BO14 CR11:CR14 BY11:CN14 CP11:CP13 CO14:CQ14 CT11:CT14 CS14 CV11:CV14 CU14 CZ11:CZ13 CX11:CX13 DD11:DD14 DB11:DB13 CW14:DC14 DE14:DF14 DK14:EG14 EQ11:FG14 FH14:FI14 FI11:FI13 FK11:FK14 FM11:FM14 FO11:FO14 FQ11:FQ14 FS11:FS14 FU11:FU14 FW11:FW14 FY11:FY14 GL14:HB14 HD14:HI14"/>
    <dataValidation type="date" operator="greaterThan" allowBlank="1" showInputMessage="1" showErrorMessage="1" errorTitle="Worksheet validation error" error="Enter a valid date" sqref="BW11:BX14 E11:F14 B6 EO11:EP14">
      <formula1>1</formula1>
    </dataValidation>
  </dataValidations>
  <pageMargins left="0.75" right="0.75" top="1" bottom="1" header="0.5" footer="0.5"/>
  <pageSetup paperSize="9" orientation="portrait"/>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BD20"/>
  <sheetViews>
    <sheetView topLeftCell="BD1" workbookViewId="0">
      <selection activeCell="BD17" sqref="BD17"/>
    </sheetView>
  </sheetViews>
  <sheetFormatPr defaultColWidth="9.109375" defaultRowHeight="13.2" x14ac:dyDescent="0.25"/>
  <cols>
    <col min="1" max="1" width="1.6640625" style="194" customWidth="1"/>
    <col min="2" max="2" width="48.6640625" style="193" customWidth="1"/>
    <col min="3" max="3" width="29.6640625" style="193" customWidth="1"/>
    <col min="4" max="4" width="16.6640625" style="193" customWidth="1"/>
    <col min="5" max="5" width="30.6640625" style="193" customWidth="1"/>
    <col min="6" max="6" width="28.6640625" style="193" customWidth="1"/>
    <col min="7" max="7" width="91.6640625" style="193" customWidth="1"/>
    <col min="8" max="8" width="96.6640625" style="193" customWidth="1"/>
    <col min="9" max="9" width="86.6640625" style="193" customWidth="1"/>
    <col min="10" max="10" width="92.6640625" style="193" customWidth="1"/>
    <col min="11" max="11" width="81.6640625" style="193" customWidth="1"/>
    <col min="12" max="12" width="92.6640625" style="193" customWidth="1"/>
    <col min="13" max="13" width="106.6640625" style="193" customWidth="1"/>
    <col min="14" max="14" width="108.6640625" style="193" customWidth="1"/>
    <col min="15" max="15" width="113.6640625" style="193" customWidth="1"/>
    <col min="16" max="16" width="107.6640625" style="193" customWidth="1"/>
    <col min="17" max="17" width="108.6640625" style="193" customWidth="1"/>
    <col min="18" max="18" width="112.6640625" style="193" customWidth="1"/>
    <col min="19" max="19" width="103.6640625" style="193" customWidth="1"/>
    <col min="20" max="20" width="132.6640625" style="193" customWidth="1"/>
    <col min="21" max="21" width="114.6640625" style="193" customWidth="1"/>
    <col min="22" max="22" width="32.6640625" style="193" customWidth="1"/>
    <col min="23" max="23" width="30.6640625" style="193" customWidth="1"/>
    <col min="24" max="24" width="95.6640625" style="193" customWidth="1"/>
    <col min="25" max="25" width="100.6640625" style="193" customWidth="1"/>
    <col min="26" max="26" width="90.6640625" style="193" customWidth="1"/>
    <col min="27" max="27" width="96.6640625" style="193" customWidth="1"/>
    <col min="28" max="28" width="85.6640625" style="193" customWidth="1"/>
    <col min="29" max="29" width="96.6640625" style="193" customWidth="1"/>
    <col min="30" max="30" width="110.6640625" style="193" customWidth="1"/>
    <col min="31" max="31" width="112.6640625" style="193" customWidth="1"/>
    <col min="32" max="32" width="117.6640625" style="193" customWidth="1"/>
    <col min="33" max="33" width="111.6640625" style="193" customWidth="1"/>
    <col min="34" max="34" width="112.6640625" style="193" customWidth="1"/>
    <col min="35" max="35" width="116.6640625" style="193" customWidth="1"/>
    <col min="36" max="36" width="107.6640625" style="193" customWidth="1"/>
    <col min="37" max="37" width="136.6640625" style="193" customWidth="1"/>
    <col min="38" max="38" width="118.6640625" style="193" customWidth="1"/>
    <col min="39" max="39" width="27.6640625" style="193" customWidth="1"/>
    <col min="40" max="40" width="25.6640625" style="193" customWidth="1"/>
    <col min="41" max="41" width="85.6640625" style="193" customWidth="1"/>
    <col min="42" max="42" width="90.6640625" style="193" customWidth="1"/>
    <col min="43" max="43" width="80.6640625" style="193" customWidth="1"/>
    <col min="44" max="44" width="86.6640625" style="193" customWidth="1"/>
    <col min="45" max="45" width="75.6640625" style="193" customWidth="1"/>
    <col min="46" max="46" width="86.6640625" style="193" customWidth="1"/>
    <col min="47" max="47" width="100.6640625" style="193" customWidth="1"/>
    <col min="48" max="48" width="102.6640625" style="193" customWidth="1"/>
    <col min="49" max="49" width="107.6640625" style="193" customWidth="1"/>
    <col min="50" max="50" width="101.6640625" style="193" customWidth="1"/>
    <col min="51" max="51" width="102.6640625" style="193" customWidth="1"/>
    <col min="52" max="52" width="106.6640625" style="193" customWidth="1"/>
    <col min="53" max="53" width="97.6640625" style="193" customWidth="1"/>
    <col min="54" max="54" width="108.6640625" style="193" customWidth="1"/>
    <col min="55" max="55" width="126.6640625" style="193" customWidth="1"/>
    <col min="56" max="56" width="108.6640625" style="193" customWidth="1"/>
    <col min="57" max="58" width="9.109375" style="193" customWidth="1"/>
    <col min="59" max="16384" width="9.109375" style="193"/>
  </cols>
  <sheetData>
    <row r="1" spans="1:56" s="189" customFormat="1" x14ac:dyDescent="0.25">
      <c r="B1" s="189" t="s">
        <v>284</v>
      </c>
      <c r="C1" s="189" t="s">
        <v>285</v>
      </c>
      <c r="D1" s="189" t="s">
        <v>286</v>
      </c>
    </row>
    <row r="2" spans="1:56" s="190" customFormat="1" x14ac:dyDescent="0.25">
      <c r="B2" s="190" t="s">
        <v>541</v>
      </c>
      <c r="C2" s="190" t="s">
        <v>288</v>
      </c>
      <c r="D2" s="190">
        <v>1</v>
      </c>
    </row>
    <row r="4" spans="1:56" x14ac:dyDescent="0.25">
      <c r="A4" s="191" t="s">
        <v>289</v>
      </c>
      <c r="B4" s="192" t="s">
        <v>541</v>
      </c>
    </row>
    <row r="5" spans="1:56" x14ac:dyDescent="0.25">
      <c r="B5" s="195" t="s">
        <v>290</v>
      </c>
      <c r="C5" s="196" t="s">
        <v>291</v>
      </c>
      <c r="D5" s="197" t="s">
        <v>292</v>
      </c>
      <c r="E5" s="197" t="s">
        <v>293</v>
      </c>
      <c r="F5" s="197" t="s">
        <v>294</v>
      </c>
      <c r="G5" s="197" t="s">
        <v>295</v>
      </c>
      <c r="H5" s="197" t="s">
        <v>296</v>
      </c>
      <c r="I5" s="197" t="s">
        <v>297</v>
      </c>
      <c r="J5" s="197" t="s">
        <v>298</v>
      </c>
    </row>
    <row r="6" spans="1:56" x14ac:dyDescent="0.25">
      <c r="B6" s="198">
        <f>'Fee Template'!P11</f>
        <v>42369</v>
      </c>
      <c r="C6" s="199"/>
      <c r="D6" s="202" t="str">
        <f>'Fee Template'!C2</f>
        <v>USD</v>
      </c>
      <c r="E6" s="202" t="str">
        <f>'Fee Template'!C1</f>
        <v>Best Practices Fund II, L.P. Master</v>
      </c>
      <c r="F6" s="202" t="str">
        <f>VLOOKUP(E6,FundIDs!$B$10:$C$109,2,FALSE)</f>
        <v>FUND000000111051735</v>
      </c>
      <c r="G6" s="218">
        <f>'Fee Template'!C3</f>
        <v>3000000000</v>
      </c>
      <c r="H6" s="202" t="str">
        <f>'Fee Template'!C4</f>
        <v>Best Practices Fund II, L.P.</v>
      </c>
      <c r="I6" s="202" t="str">
        <f>VLOOKUP(H6,FundIDs!$B$10:$C$109,2,FALSE)</f>
        <v>FUND000000111051735</v>
      </c>
      <c r="J6" s="218">
        <f>'Fee Template'!J65</f>
        <v>2503750000</v>
      </c>
    </row>
    <row r="9" spans="1:56" x14ac:dyDescent="0.25">
      <c r="A9" s="191" t="s">
        <v>289</v>
      </c>
      <c r="B9" s="192" t="s">
        <v>542</v>
      </c>
    </row>
    <row r="10" spans="1:56" x14ac:dyDescent="0.25">
      <c r="B10" s="195" t="s">
        <v>300</v>
      </c>
      <c r="C10" s="196" t="s">
        <v>301</v>
      </c>
      <c r="D10" s="197" t="s">
        <v>302</v>
      </c>
      <c r="E10" s="197" t="s">
        <v>303</v>
      </c>
      <c r="F10" s="197" t="s">
        <v>304</v>
      </c>
      <c r="G10" s="197" t="s">
        <v>543</v>
      </c>
      <c r="H10" s="197" t="s">
        <v>544</v>
      </c>
      <c r="I10" s="197" t="s">
        <v>545</v>
      </c>
      <c r="J10" s="197" t="s">
        <v>546</v>
      </c>
      <c r="K10" s="197" t="s">
        <v>547</v>
      </c>
      <c r="L10" s="195" t="s">
        <v>548</v>
      </c>
      <c r="M10" s="206" t="s">
        <v>549</v>
      </c>
      <c r="N10" s="206" t="s">
        <v>550</v>
      </c>
      <c r="O10" s="206" t="s">
        <v>551</v>
      </c>
      <c r="P10" s="206" t="s">
        <v>552</v>
      </c>
      <c r="Q10" s="206" t="s">
        <v>553</v>
      </c>
      <c r="R10" s="206" t="s">
        <v>554</v>
      </c>
      <c r="S10" s="196" t="s">
        <v>555</v>
      </c>
      <c r="T10" s="197" t="s">
        <v>556</v>
      </c>
      <c r="U10" s="197" t="s">
        <v>557</v>
      </c>
      <c r="V10" s="197" t="s">
        <v>343</v>
      </c>
      <c r="W10" s="197" t="s">
        <v>344</v>
      </c>
      <c r="X10" s="197" t="s">
        <v>558</v>
      </c>
      <c r="Y10" s="197" t="s">
        <v>559</v>
      </c>
      <c r="Z10" s="197" t="s">
        <v>560</v>
      </c>
      <c r="AA10" s="197" t="s">
        <v>561</v>
      </c>
      <c r="AB10" s="197" t="s">
        <v>562</v>
      </c>
      <c r="AC10" s="195" t="s">
        <v>563</v>
      </c>
      <c r="AD10" s="206" t="s">
        <v>564</v>
      </c>
      <c r="AE10" s="206" t="s">
        <v>565</v>
      </c>
      <c r="AF10" s="206" t="s">
        <v>566</v>
      </c>
      <c r="AG10" s="206" t="s">
        <v>567</v>
      </c>
      <c r="AH10" s="206" t="s">
        <v>568</v>
      </c>
      <c r="AI10" s="206" t="s">
        <v>569</v>
      </c>
      <c r="AJ10" s="196" t="s">
        <v>570</v>
      </c>
      <c r="AK10" s="197" t="s">
        <v>571</v>
      </c>
      <c r="AL10" s="197" t="s">
        <v>572</v>
      </c>
      <c r="AM10" s="197" t="s">
        <v>383</v>
      </c>
      <c r="AN10" s="197" t="s">
        <v>384</v>
      </c>
      <c r="AO10" s="197" t="s">
        <v>573</v>
      </c>
      <c r="AP10" s="197" t="s">
        <v>574</v>
      </c>
      <c r="AQ10" s="197" t="s">
        <v>575</v>
      </c>
      <c r="AR10" s="197" t="s">
        <v>576</v>
      </c>
      <c r="AS10" s="197" t="s">
        <v>577</v>
      </c>
      <c r="AT10" s="195" t="s">
        <v>578</v>
      </c>
      <c r="AU10" s="206" t="s">
        <v>579</v>
      </c>
      <c r="AV10" s="206" t="s">
        <v>580</v>
      </c>
      <c r="AW10" s="206" t="s">
        <v>581</v>
      </c>
      <c r="AX10" s="206" t="s">
        <v>582</v>
      </c>
      <c r="AY10" s="206" t="s">
        <v>583</v>
      </c>
      <c r="AZ10" s="206" t="s">
        <v>584</v>
      </c>
      <c r="BA10" s="206" t="s">
        <v>585</v>
      </c>
      <c r="BB10" s="196" t="s">
        <v>586</v>
      </c>
      <c r="BC10" s="197" t="s">
        <v>587</v>
      </c>
      <c r="BD10" s="197" t="s">
        <v>588</v>
      </c>
    </row>
    <row r="11" spans="1:56" x14ac:dyDescent="0.25">
      <c r="B11" s="203" t="str">
        <f>'Fee Template'!C6</f>
        <v>LP #5</v>
      </c>
      <c r="C11" s="199"/>
      <c r="D11" s="200" t="s">
        <v>444</v>
      </c>
      <c r="E11" s="219">
        <f>'Fee Template'!P10</f>
        <v>42278</v>
      </c>
      <c r="F11" s="219">
        <f>'Fee Template'!P11</f>
        <v>42369</v>
      </c>
      <c r="G11" s="220">
        <f>'Fee Template'!E83</f>
        <v>187500</v>
      </c>
      <c r="H11" s="220">
        <f>'Fee Template'!E84</f>
        <v>1000</v>
      </c>
      <c r="I11" s="220">
        <f>'Fee Template'!E85</f>
        <v>-82600</v>
      </c>
      <c r="J11" s="220">
        <f>'Fee Template'!E86</f>
        <v>0</v>
      </c>
      <c r="K11" s="220">
        <f>'Fee Template'!E87</f>
        <v>300000</v>
      </c>
      <c r="L11" s="220">
        <f>'Fee Template'!E88</f>
        <v>80600</v>
      </c>
      <c r="M11" s="222">
        <f>'Fee Template'!E89</f>
        <v>20000</v>
      </c>
      <c r="N11" s="222">
        <f>'Fee Template'!E90</f>
        <v>10000</v>
      </c>
      <c r="O11" s="222">
        <f>'Fee Template'!E91</f>
        <v>5000</v>
      </c>
      <c r="P11" s="222">
        <f>'Fee Template'!E92</f>
        <v>600</v>
      </c>
      <c r="Q11" s="222">
        <f>'Fee Template'!E93</f>
        <v>30000</v>
      </c>
      <c r="R11" s="222">
        <f>'Fee Template'!E94</f>
        <v>15000</v>
      </c>
      <c r="S11" s="222">
        <f>'Fee Template'!E95</f>
        <v>0</v>
      </c>
      <c r="T11" s="220">
        <f>'Fee Template'!E96</f>
        <v>5000</v>
      </c>
      <c r="U11" s="220">
        <f>'Fee Template'!E97</f>
        <v>491500</v>
      </c>
      <c r="V11" s="219">
        <f>+'Fee Template'!P8</f>
        <v>39138</v>
      </c>
      <c r="W11" s="219">
        <f>+'Fee Template'!P11</f>
        <v>42369</v>
      </c>
      <c r="X11" s="220">
        <f>'Fee Template'!G83</f>
        <v>6625000</v>
      </c>
      <c r="Y11" s="220">
        <f>'Fee Template'!G84</f>
        <v>30000</v>
      </c>
      <c r="Z11" s="220">
        <f>'Fee Template'!G85</f>
        <v>-1538521</v>
      </c>
      <c r="AA11" s="220">
        <f>'Fee Template'!G86</f>
        <v>0</v>
      </c>
      <c r="AB11" s="220">
        <f>'Fee Template'!G87</f>
        <v>6250000</v>
      </c>
      <c r="AC11" s="220">
        <f>'Fee Template'!G88</f>
        <v>1611277</v>
      </c>
      <c r="AD11" s="222">
        <f>'Fee Template'!G89</f>
        <v>231259</v>
      </c>
      <c r="AE11" s="222">
        <f>'Fee Template'!G90</f>
        <v>171259</v>
      </c>
      <c r="AF11" s="222">
        <f>'Fee Template'!G91</f>
        <v>161259</v>
      </c>
      <c r="AG11" s="222">
        <f>'Fee Template'!G92</f>
        <v>37500</v>
      </c>
      <c r="AH11" s="222">
        <f>'Fee Template'!G93</f>
        <v>675000</v>
      </c>
      <c r="AI11" s="222">
        <f>'Fee Template'!G94</f>
        <v>335000</v>
      </c>
      <c r="AJ11" s="222">
        <f>'Fee Template'!G95</f>
        <v>0</v>
      </c>
      <c r="AK11" s="220">
        <f>'Fee Template'!G96</f>
        <v>62200</v>
      </c>
      <c r="AL11" s="220">
        <f>'Fee Template'!G97</f>
        <v>13039956</v>
      </c>
      <c r="AM11" s="219">
        <f>+'Fee Template'!P9</f>
        <v>42005</v>
      </c>
      <c r="AN11" s="219">
        <f>+'Fee Template'!P11</f>
        <v>42369</v>
      </c>
      <c r="AO11" s="220">
        <f>'Fee Template'!F83</f>
        <v>750000</v>
      </c>
      <c r="AP11" s="220">
        <f>'Fee Template'!F84</f>
        <v>4000</v>
      </c>
      <c r="AQ11" s="220">
        <f>'Fee Template'!F85</f>
        <v>-346500</v>
      </c>
      <c r="AR11" s="220">
        <f>'Fee Template'!F86</f>
        <v>0</v>
      </c>
      <c r="AS11" s="220">
        <f>'Fee Template'!F87</f>
        <v>1500000</v>
      </c>
      <c r="AT11" s="220">
        <f>'Fee Template'!F88</f>
        <v>350500</v>
      </c>
      <c r="AU11" s="222">
        <f>'Fee Template'!F89</f>
        <v>90000</v>
      </c>
      <c r="AV11" s="222">
        <f>'Fee Template'!F90</f>
        <v>40000</v>
      </c>
      <c r="AW11" s="222">
        <f>'Fee Template'!F91</f>
        <v>15000</v>
      </c>
      <c r="AX11" s="222">
        <f>'Fee Template'!F92</f>
        <v>2500</v>
      </c>
      <c r="AY11" s="222">
        <f>'Fee Template'!F93</f>
        <v>135000</v>
      </c>
      <c r="AZ11" s="222">
        <f>'Fee Template'!F94</f>
        <v>68000</v>
      </c>
      <c r="BA11" s="222">
        <f>'Fee Template'!F95</f>
        <v>0</v>
      </c>
      <c r="BB11" s="222"/>
      <c r="BC11" s="220">
        <f>'Fee Template'!F96</f>
        <v>15000</v>
      </c>
      <c r="BD11" s="220">
        <f>'Fee Template'!F97</f>
        <v>2273000</v>
      </c>
    </row>
    <row r="12" spans="1:56" x14ac:dyDescent="0.25">
      <c r="B12" s="201" t="s">
        <v>441</v>
      </c>
      <c r="C12" s="199"/>
      <c r="D12" s="200" t="s">
        <v>446</v>
      </c>
      <c r="E12" s="219">
        <f t="shared" ref="E12:F14" si="0">E11</f>
        <v>42278</v>
      </c>
      <c r="F12" s="219">
        <f t="shared" si="0"/>
        <v>42369</v>
      </c>
      <c r="G12" s="220">
        <f>'Fee Template'!H83</f>
        <v>9375000</v>
      </c>
      <c r="H12" s="220">
        <f>'Fee Template'!H84</f>
        <v>50075</v>
      </c>
      <c r="I12" s="220">
        <f>'Fee Template'!H85</f>
        <v>-4390600</v>
      </c>
      <c r="J12" s="220">
        <f>'Fee Template'!H86</f>
        <v>0</v>
      </c>
      <c r="K12" s="220">
        <f>'Fee Template'!H87</f>
        <v>15000000</v>
      </c>
      <c r="L12" s="220">
        <f>'Fee Template'!H88</f>
        <v>3792500</v>
      </c>
      <c r="M12" s="222">
        <f>'Fee Template'!H89</f>
        <v>625000</v>
      </c>
      <c r="N12" s="222">
        <f>'Fee Template'!H90</f>
        <v>400000</v>
      </c>
      <c r="O12" s="222">
        <f>'Fee Template'!H91</f>
        <v>487500</v>
      </c>
      <c r="P12" s="222">
        <f>'Fee Template'!H92</f>
        <v>30000</v>
      </c>
      <c r="Q12" s="222">
        <f>'Fee Template'!H93</f>
        <v>1500000</v>
      </c>
      <c r="R12" s="222">
        <f>'Fee Template'!H94</f>
        <v>750000</v>
      </c>
      <c r="S12" s="222">
        <f>'Fee Template'!H95</f>
        <v>0</v>
      </c>
      <c r="T12" s="220">
        <f>'Fee Template'!H96</f>
        <v>200000</v>
      </c>
      <c r="U12" s="220">
        <f>'Fee Template'!H97</f>
        <v>24026975</v>
      </c>
      <c r="V12" s="219">
        <f t="shared" ref="V12:W12" si="1">V11</f>
        <v>39138</v>
      </c>
      <c r="W12" s="219">
        <f t="shared" si="1"/>
        <v>42369</v>
      </c>
      <c r="X12" s="220">
        <f>'Fee Template'!J83</f>
        <v>331250000</v>
      </c>
      <c r="Y12" s="220">
        <f>'Fee Template'!J84</f>
        <v>1502250</v>
      </c>
      <c r="Z12" s="220">
        <f>'Fee Template'!J85</f>
        <v>-82424249</v>
      </c>
      <c r="AA12" s="220">
        <f>'Fee Template'!J86</f>
        <v>0</v>
      </c>
      <c r="AB12" s="220">
        <f>'Fee Template'!J87</f>
        <v>425000000</v>
      </c>
      <c r="AC12" s="220">
        <f>'Fee Template'!J88</f>
        <v>86164062</v>
      </c>
      <c r="AD12" s="222">
        <f>'Fee Template'!J89</f>
        <v>11328125</v>
      </c>
      <c r="AE12" s="222">
        <f>'Fee Template'!J90</f>
        <v>10000000</v>
      </c>
      <c r="AF12" s="222">
        <f>'Fee Template'!J91</f>
        <v>7460937</v>
      </c>
      <c r="AG12" s="222">
        <f>'Fee Template'!J92</f>
        <v>6875000</v>
      </c>
      <c r="AH12" s="222">
        <f>'Fee Template'!J93</f>
        <v>34000000</v>
      </c>
      <c r="AI12" s="222">
        <f>'Fee Template'!J94</f>
        <v>16500000</v>
      </c>
      <c r="AJ12" s="222">
        <f>'Fee Template'!J95</f>
        <v>0</v>
      </c>
      <c r="AK12" s="220">
        <f>'Fee Template'!J96</f>
        <v>248800</v>
      </c>
      <c r="AL12" s="220">
        <f>'Fee Template'!J97</f>
        <v>761740863</v>
      </c>
      <c r="AM12" s="219">
        <f t="shared" ref="AM12:AN12" si="2">AM11</f>
        <v>42005</v>
      </c>
      <c r="AN12" s="219">
        <f t="shared" si="2"/>
        <v>42369</v>
      </c>
      <c r="AO12" s="220">
        <f>'Fee Template'!I83</f>
        <v>37500000</v>
      </c>
      <c r="AP12" s="220">
        <f>'Fee Template'!I84</f>
        <v>200300</v>
      </c>
      <c r="AQ12" s="220">
        <f>'Fee Template'!I85</f>
        <v>-21727400</v>
      </c>
      <c r="AR12" s="220">
        <f>'Fee Template'!I86</f>
        <v>0</v>
      </c>
      <c r="AS12" s="220">
        <f>'Fee Template'!I87</f>
        <v>87500000</v>
      </c>
      <c r="AT12" s="220">
        <f>'Fee Template'!I88</f>
        <v>17475000</v>
      </c>
      <c r="AU12" s="222">
        <f>'Fee Template'!I89</f>
        <v>2500000</v>
      </c>
      <c r="AV12" s="222">
        <f>'Fee Template'!I90</f>
        <v>2000000</v>
      </c>
      <c r="AW12" s="222">
        <f>'Fee Template'!I91</f>
        <v>1750000</v>
      </c>
      <c r="AX12" s="222">
        <f>'Fee Template'!I92</f>
        <v>875000</v>
      </c>
      <c r="AY12" s="222">
        <f>'Fee Template'!I93</f>
        <v>6900000</v>
      </c>
      <c r="AZ12" s="222">
        <f>'Fee Template'!I94</f>
        <v>3450000</v>
      </c>
      <c r="BA12" s="222">
        <f>'Fee Template'!I95</f>
        <v>0</v>
      </c>
      <c r="BB12" s="222"/>
      <c r="BC12" s="220">
        <f>'Fee Template'!I96</f>
        <v>600000</v>
      </c>
      <c r="BD12" s="220">
        <f>'Fee Template'!I97</f>
        <v>121547900</v>
      </c>
    </row>
    <row r="13" spans="1:56" x14ac:dyDescent="0.25">
      <c r="B13" s="201" t="s">
        <v>590</v>
      </c>
      <c r="C13" s="199"/>
      <c r="D13" s="200" t="s">
        <v>591</v>
      </c>
      <c r="E13" s="219">
        <f t="shared" si="0"/>
        <v>42278</v>
      </c>
      <c r="F13" s="219">
        <f t="shared" si="0"/>
        <v>42369</v>
      </c>
      <c r="G13" s="220">
        <f>'Fee Template'!K83</f>
        <v>0</v>
      </c>
      <c r="H13" s="220">
        <f>'Fee Template'!K84</f>
        <v>0</v>
      </c>
      <c r="I13" s="220">
        <f>'Fee Template'!K85</f>
        <v>0</v>
      </c>
      <c r="J13" s="220">
        <f>'Fee Template'!K86</f>
        <v>0</v>
      </c>
      <c r="K13" s="220">
        <f>'Fee Template'!K87</f>
        <v>0</v>
      </c>
      <c r="L13" s="220">
        <f>'Fee Template'!K88</f>
        <v>947225</v>
      </c>
      <c r="M13" s="222">
        <f>'Fee Template'!K89</f>
        <v>156250</v>
      </c>
      <c r="N13" s="222">
        <f>'Fee Template'!K90</f>
        <v>100000</v>
      </c>
      <c r="O13" s="222">
        <f>'Fee Template'!K91</f>
        <v>121875</v>
      </c>
      <c r="P13" s="222">
        <f>'Fee Template'!K92</f>
        <v>6600</v>
      </c>
      <c r="Q13" s="222">
        <f>'Fee Template'!K93</f>
        <v>375000</v>
      </c>
      <c r="R13" s="222">
        <f>'Fee Template'!K94</f>
        <v>187500</v>
      </c>
      <c r="S13" s="222">
        <f>'Fee Template'!K95</f>
        <v>0</v>
      </c>
      <c r="T13" s="220">
        <f>'Fee Template'!K96</f>
        <v>8000</v>
      </c>
      <c r="U13" s="220">
        <f>'Fee Template'!K97</f>
        <v>955225</v>
      </c>
      <c r="V13" s="219">
        <f t="shared" ref="V13:W13" si="3">V12</f>
        <v>39138</v>
      </c>
      <c r="W13" s="219">
        <f t="shared" si="3"/>
        <v>42369</v>
      </c>
      <c r="X13" s="220">
        <f>'Fee Template'!M83</f>
        <v>0</v>
      </c>
      <c r="Y13" s="220">
        <f>'Fee Template'!M84</f>
        <v>0</v>
      </c>
      <c r="Z13" s="220">
        <f>'Fee Template'!M85</f>
        <v>0</v>
      </c>
      <c r="AA13" s="220">
        <f>'Fee Template'!M86</f>
        <v>0</v>
      </c>
      <c r="AB13" s="220">
        <f>'Fee Template'!M87</f>
        <v>0</v>
      </c>
      <c r="AC13" s="220">
        <f>'Fee Template'!M88</f>
        <v>21334765</v>
      </c>
      <c r="AD13" s="222">
        <f>'Fee Template'!M89</f>
        <v>2832031</v>
      </c>
      <c r="AE13" s="222">
        <f>'Fee Template'!M90</f>
        <v>2500000</v>
      </c>
      <c r="AF13" s="222">
        <f>'Fee Template'!M91</f>
        <v>1865234</v>
      </c>
      <c r="AG13" s="222">
        <f>'Fee Template'!M92</f>
        <v>1512500</v>
      </c>
      <c r="AH13" s="222">
        <f>'Fee Template'!M93</f>
        <v>8500000</v>
      </c>
      <c r="AI13" s="222">
        <f>'Fee Template'!M94</f>
        <v>4125000</v>
      </c>
      <c r="AJ13" s="222">
        <f>'Fee Template'!M95</f>
        <v>0</v>
      </c>
      <c r="AK13" s="220">
        <f>'Fee Template'!M96</f>
        <v>88500</v>
      </c>
      <c r="AL13" s="220">
        <f>'Fee Template'!M97</f>
        <v>21423265</v>
      </c>
      <c r="AM13" s="219">
        <f t="shared" ref="AM13:AN13" si="4">AM12</f>
        <v>42005</v>
      </c>
      <c r="AN13" s="219">
        <f t="shared" si="4"/>
        <v>42369</v>
      </c>
      <c r="AO13" s="220">
        <f>'Fee Template'!L83</f>
        <v>0</v>
      </c>
      <c r="AP13" s="220">
        <f>'Fee Template'!L84</f>
        <v>0</v>
      </c>
      <c r="AQ13" s="220">
        <f>'Fee Template'!L85</f>
        <v>0</v>
      </c>
      <c r="AR13" s="220">
        <f>'Fee Template'!L86</f>
        <v>0</v>
      </c>
      <c r="AS13" s="220">
        <f>'Fee Template'!L87</f>
        <v>0</v>
      </c>
      <c r="AT13" s="220">
        <f>'Fee Template'!L88</f>
        <v>4342500</v>
      </c>
      <c r="AU13" s="222">
        <f>'Fee Template'!L89</f>
        <v>625000</v>
      </c>
      <c r="AV13" s="222">
        <f>'Fee Template'!L90</f>
        <v>500000</v>
      </c>
      <c r="AW13" s="222">
        <f>'Fee Template'!L91</f>
        <v>437500</v>
      </c>
      <c r="AX13" s="222">
        <f>'Fee Template'!L92</f>
        <v>192500</v>
      </c>
      <c r="AY13" s="222">
        <f>'Fee Template'!L93</f>
        <v>1725000</v>
      </c>
      <c r="AZ13" s="222">
        <f>'Fee Template'!L94</f>
        <v>862500</v>
      </c>
      <c r="BA13" s="222">
        <f>'Fee Template'!L95</f>
        <v>0</v>
      </c>
      <c r="BB13" s="222"/>
      <c r="BC13" s="220">
        <f>'Fee Template'!L96</f>
        <v>19500</v>
      </c>
      <c r="BD13" s="220">
        <f>'Fee Template'!L97</f>
        <v>4362000</v>
      </c>
    </row>
    <row r="14" spans="1:56" x14ac:dyDescent="0.25">
      <c r="B14" s="201" t="s">
        <v>443</v>
      </c>
      <c r="C14" s="199"/>
      <c r="D14" s="200" t="s">
        <v>445</v>
      </c>
      <c r="E14" s="219">
        <f t="shared" si="0"/>
        <v>42278</v>
      </c>
      <c r="F14" s="219">
        <f t="shared" si="0"/>
        <v>42369</v>
      </c>
      <c r="G14" s="220">
        <f t="shared" ref="G14:U14" si="5">+G12</f>
        <v>9375000</v>
      </c>
      <c r="H14" s="220">
        <f t="shared" si="5"/>
        <v>50075</v>
      </c>
      <c r="I14" s="220">
        <f t="shared" si="5"/>
        <v>-4390600</v>
      </c>
      <c r="J14" s="220">
        <f t="shared" si="5"/>
        <v>0</v>
      </c>
      <c r="K14" s="220">
        <f t="shared" si="5"/>
        <v>15000000</v>
      </c>
      <c r="L14" s="220">
        <f t="shared" si="5"/>
        <v>3792500</v>
      </c>
      <c r="M14" s="222">
        <f t="shared" si="5"/>
        <v>625000</v>
      </c>
      <c r="N14" s="222">
        <f t="shared" si="5"/>
        <v>400000</v>
      </c>
      <c r="O14" s="222">
        <f t="shared" si="5"/>
        <v>487500</v>
      </c>
      <c r="P14" s="222">
        <f t="shared" si="5"/>
        <v>30000</v>
      </c>
      <c r="Q14" s="222">
        <f t="shared" si="5"/>
        <v>1500000</v>
      </c>
      <c r="R14" s="222">
        <f t="shared" si="5"/>
        <v>750000</v>
      </c>
      <c r="S14" s="222">
        <f t="shared" si="5"/>
        <v>0</v>
      </c>
      <c r="T14" s="220">
        <f t="shared" si="5"/>
        <v>200000</v>
      </c>
      <c r="U14" s="220">
        <f t="shared" si="5"/>
        <v>24026975</v>
      </c>
      <c r="V14" s="219">
        <f t="shared" ref="V14:W14" si="6">V13</f>
        <v>39138</v>
      </c>
      <c r="W14" s="219">
        <f t="shared" si="6"/>
        <v>42369</v>
      </c>
      <c r="X14" s="220">
        <f t="shared" ref="X14:AL14" si="7">+X12</f>
        <v>331250000</v>
      </c>
      <c r="Y14" s="220">
        <f t="shared" si="7"/>
        <v>1502250</v>
      </c>
      <c r="Z14" s="220">
        <f t="shared" si="7"/>
        <v>-82424249</v>
      </c>
      <c r="AA14" s="220">
        <f t="shared" si="7"/>
        <v>0</v>
      </c>
      <c r="AB14" s="220">
        <f t="shared" si="7"/>
        <v>425000000</v>
      </c>
      <c r="AC14" s="220">
        <f t="shared" si="7"/>
        <v>86164062</v>
      </c>
      <c r="AD14" s="222">
        <f t="shared" si="7"/>
        <v>11328125</v>
      </c>
      <c r="AE14" s="222">
        <f t="shared" si="7"/>
        <v>10000000</v>
      </c>
      <c r="AF14" s="222">
        <f t="shared" si="7"/>
        <v>7460937</v>
      </c>
      <c r="AG14" s="222">
        <f t="shared" si="7"/>
        <v>6875000</v>
      </c>
      <c r="AH14" s="222">
        <f t="shared" si="7"/>
        <v>34000000</v>
      </c>
      <c r="AI14" s="222">
        <f t="shared" si="7"/>
        <v>16500000</v>
      </c>
      <c r="AJ14" s="222">
        <f t="shared" si="7"/>
        <v>0</v>
      </c>
      <c r="AK14" s="220">
        <f t="shared" si="7"/>
        <v>248800</v>
      </c>
      <c r="AL14" s="220">
        <f t="shared" si="7"/>
        <v>761740863</v>
      </c>
      <c r="AM14" s="219">
        <f t="shared" ref="AM14:AN14" si="8">AM13</f>
        <v>42005</v>
      </c>
      <c r="AN14" s="219">
        <f t="shared" si="8"/>
        <v>42369</v>
      </c>
      <c r="AO14" s="220">
        <f t="shared" ref="AO14:BA14" si="9">+AO12</f>
        <v>37500000</v>
      </c>
      <c r="AP14" s="220">
        <f t="shared" si="9"/>
        <v>200300</v>
      </c>
      <c r="AQ14" s="220">
        <f t="shared" si="9"/>
        <v>-21727400</v>
      </c>
      <c r="AR14" s="220">
        <f t="shared" si="9"/>
        <v>0</v>
      </c>
      <c r="AS14" s="220">
        <f t="shared" si="9"/>
        <v>87500000</v>
      </c>
      <c r="AT14" s="220">
        <f t="shared" si="9"/>
        <v>17475000</v>
      </c>
      <c r="AU14" s="222">
        <f t="shared" si="9"/>
        <v>2500000</v>
      </c>
      <c r="AV14" s="222">
        <f t="shared" si="9"/>
        <v>2000000</v>
      </c>
      <c r="AW14" s="222">
        <f t="shared" si="9"/>
        <v>1750000</v>
      </c>
      <c r="AX14" s="222">
        <f t="shared" si="9"/>
        <v>875000</v>
      </c>
      <c r="AY14" s="222">
        <f t="shared" si="9"/>
        <v>6900000</v>
      </c>
      <c r="AZ14" s="222">
        <f t="shared" si="9"/>
        <v>3450000</v>
      </c>
      <c r="BA14" s="222">
        <f t="shared" si="9"/>
        <v>0</v>
      </c>
      <c r="BB14" s="222"/>
      <c r="BC14" s="220">
        <f>+BC12</f>
        <v>600000</v>
      </c>
      <c r="BD14" s="220">
        <f>+BD12</f>
        <v>121547900</v>
      </c>
    </row>
    <row r="17" spans="1:4" x14ac:dyDescent="0.25">
      <c r="A17" s="204" t="s">
        <v>289</v>
      </c>
      <c r="B17" s="205" t="s">
        <v>589</v>
      </c>
    </row>
    <row r="18" spans="1:4" x14ac:dyDescent="0.25">
      <c r="B18" s="206" t="s">
        <v>425</v>
      </c>
      <c r="C18" s="206" t="s">
        <v>426</v>
      </c>
      <c r="D18" s="206" t="s">
        <v>427</v>
      </c>
    </row>
    <row r="19" spans="1:4" x14ac:dyDescent="0.25">
      <c r="B19" s="207"/>
      <c r="C19" s="207"/>
      <c r="D19" s="207"/>
    </row>
    <row r="20" spans="1:4" x14ac:dyDescent="0.25">
      <c r="B20" s="207"/>
      <c r="C20" s="207"/>
      <c r="D20" s="207"/>
    </row>
  </sheetData>
  <dataValidations count="2">
    <dataValidation allowBlank="1" showInputMessage="1" showErrorMessage="1" errorTitle="Worksheet validation error" sqref="B19:D20 X11:AL14 G11:U14 B11:D14 C6:J6 AO11:BD14"/>
    <dataValidation type="date" operator="greaterThan" allowBlank="1" showInputMessage="1" showErrorMessage="1" errorTitle="Worksheet validation error" error="Enter a valid date" sqref="V11:W14 E11:F14 B6 AM11:AN14">
      <formula1>1</formula1>
    </dataValidation>
  </dataValidations>
  <pageMargins left="0.75" right="0.75" top="1" bottom="1" header="0.5" footer="0.5"/>
  <pageSetup paperSize="9" orientation="portrait"/>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79400006103702"/>
    <pageSetUpPr fitToPage="1"/>
  </sheetPr>
  <dimension ref="B2:E57"/>
  <sheetViews>
    <sheetView showGridLines="0" zoomScale="70" zoomScaleNormal="70" workbookViewId="0">
      <pane ySplit="1" topLeftCell="A24" activePane="bottomLeft" state="frozen"/>
      <selection activeCell="C1" sqref="C1"/>
      <selection pane="bottomLeft" activeCell="B58" sqref="B58"/>
    </sheetView>
  </sheetViews>
  <sheetFormatPr defaultColWidth="9.109375" defaultRowHeight="13.8" outlineLevelRow="1" x14ac:dyDescent="0.3"/>
  <cols>
    <col min="1" max="1" width="1.33203125" style="50" customWidth="1"/>
    <col min="2" max="2" width="13.6640625" style="50" customWidth="1"/>
    <col min="3" max="3" width="80.6640625" style="50" bestFit="1" customWidth="1"/>
    <col min="4" max="4" width="205" style="50" customWidth="1"/>
    <col min="5" max="13" width="12.88671875" style="50" customWidth="1"/>
    <col min="14" max="19" width="9.109375" style="50" customWidth="1"/>
    <col min="20" max="16384" width="9.109375" style="50"/>
  </cols>
  <sheetData>
    <row r="2" spans="2:5" x14ac:dyDescent="0.3">
      <c r="B2" s="49" t="s">
        <v>166</v>
      </c>
      <c r="C2" s="49" t="s">
        <v>167</v>
      </c>
      <c r="D2" s="49" t="s">
        <v>168</v>
      </c>
      <c r="E2" s="50" t="s">
        <v>263</v>
      </c>
    </row>
    <row r="3" spans="2:5" x14ac:dyDescent="0.3">
      <c r="B3" s="370" t="s">
        <v>169</v>
      </c>
      <c r="C3" s="42" t="s">
        <v>170</v>
      </c>
      <c r="D3" s="2" t="s">
        <v>171</v>
      </c>
      <c r="E3" s="50" t="s">
        <v>263</v>
      </c>
    </row>
    <row r="4" spans="2:5" x14ac:dyDescent="0.3">
      <c r="B4" s="371"/>
      <c r="C4" s="42" t="s">
        <v>74</v>
      </c>
      <c r="D4" s="2" t="s">
        <v>172</v>
      </c>
      <c r="E4" s="50" t="s">
        <v>263</v>
      </c>
    </row>
    <row r="5" spans="2:5" x14ac:dyDescent="0.3">
      <c r="B5" s="371"/>
      <c r="C5" s="42" t="s">
        <v>75</v>
      </c>
      <c r="D5" s="2" t="s">
        <v>173</v>
      </c>
      <c r="E5" s="50" t="s">
        <v>263</v>
      </c>
    </row>
    <row r="6" spans="2:5" x14ac:dyDescent="0.3">
      <c r="B6" s="371"/>
      <c r="C6" s="42" t="s">
        <v>174</v>
      </c>
      <c r="D6" s="2" t="s">
        <v>175</v>
      </c>
      <c r="E6" s="50" t="s">
        <v>263</v>
      </c>
    </row>
    <row r="7" spans="2:5" x14ac:dyDescent="0.3">
      <c r="B7" s="371"/>
      <c r="C7" s="42" t="s">
        <v>81</v>
      </c>
      <c r="D7" s="2" t="s">
        <v>176</v>
      </c>
      <c r="E7" s="50" t="s">
        <v>263</v>
      </c>
    </row>
    <row r="8" spans="2:5" ht="27.6" outlineLevel="1" x14ac:dyDescent="0.3">
      <c r="B8" s="371"/>
      <c r="C8" s="42" t="s">
        <v>177</v>
      </c>
      <c r="D8" s="2" t="s">
        <v>178</v>
      </c>
      <c r="E8" s="50" t="s">
        <v>263</v>
      </c>
    </row>
    <row r="9" spans="2:5" ht="27.6" outlineLevel="1" x14ac:dyDescent="0.3">
      <c r="B9" s="371"/>
      <c r="C9" s="42" t="s">
        <v>179</v>
      </c>
      <c r="D9" s="2" t="s">
        <v>180</v>
      </c>
      <c r="E9" s="50" t="s">
        <v>263</v>
      </c>
    </row>
    <row r="10" spans="2:5" outlineLevel="1" x14ac:dyDescent="0.3">
      <c r="B10" s="371"/>
      <c r="C10" s="42" t="s">
        <v>181</v>
      </c>
      <c r="D10" s="2" t="s">
        <v>182</v>
      </c>
      <c r="E10" s="50" t="s">
        <v>263</v>
      </c>
    </row>
    <row r="11" spans="2:5" outlineLevel="1" x14ac:dyDescent="0.3">
      <c r="B11" s="371"/>
      <c r="C11" s="42" t="s">
        <v>183</v>
      </c>
      <c r="D11" s="2" t="s">
        <v>184</v>
      </c>
      <c r="E11" s="50" t="s">
        <v>263</v>
      </c>
    </row>
    <row r="12" spans="2:5" ht="27.6" outlineLevel="1" x14ac:dyDescent="0.3">
      <c r="B12" s="371"/>
      <c r="C12" s="42" t="s">
        <v>185</v>
      </c>
      <c r="D12" s="2" t="s">
        <v>186</v>
      </c>
      <c r="E12" s="50" t="s">
        <v>263</v>
      </c>
    </row>
    <row r="13" spans="2:5" outlineLevel="1" x14ac:dyDescent="0.3">
      <c r="B13" s="371"/>
      <c r="C13" s="42" t="s">
        <v>187</v>
      </c>
      <c r="D13" s="2" t="s">
        <v>188</v>
      </c>
      <c r="E13" s="50" t="s">
        <v>263</v>
      </c>
    </row>
    <row r="14" spans="2:5" outlineLevel="1" x14ac:dyDescent="0.3">
      <c r="B14" s="371"/>
      <c r="C14" s="42" t="s">
        <v>189</v>
      </c>
      <c r="D14" s="2" t="s">
        <v>190</v>
      </c>
      <c r="E14" s="50" t="s">
        <v>263</v>
      </c>
    </row>
    <row r="15" spans="2:5" outlineLevel="1" x14ac:dyDescent="0.3">
      <c r="B15" s="371"/>
      <c r="C15" s="42" t="s">
        <v>191</v>
      </c>
      <c r="D15" s="2" t="s">
        <v>192</v>
      </c>
      <c r="E15" s="50" t="s">
        <v>263</v>
      </c>
    </row>
    <row r="16" spans="2:5" ht="27.6" outlineLevel="1" x14ac:dyDescent="0.3">
      <c r="B16" s="371"/>
      <c r="C16" s="42" t="s">
        <v>193</v>
      </c>
      <c r="D16" s="2" t="s">
        <v>194</v>
      </c>
      <c r="E16" s="50" t="s">
        <v>263</v>
      </c>
    </row>
    <row r="17" spans="2:5" ht="27" customHeight="1" x14ac:dyDescent="0.3">
      <c r="B17" s="371"/>
      <c r="C17" s="42" t="s">
        <v>195</v>
      </c>
      <c r="D17" s="127" t="s">
        <v>196</v>
      </c>
      <c r="E17" s="50" t="s">
        <v>263</v>
      </c>
    </row>
    <row r="18" spans="2:5" ht="27.6" outlineLevel="1" x14ac:dyDescent="0.3">
      <c r="B18" s="371"/>
      <c r="C18" s="42" t="s">
        <v>94</v>
      </c>
      <c r="D18" s="2" t="s">
        <v>197</v>
      </c>
      <c r="E18" s="50" t="s">
        <v>263</v>
      </c>
    </row>
    <row r="19" spans="2:5" ht="27.6" outlineLevel="1" x14ac:dyDescent="0.3">
      <c r="B19" s="371"/>
      <c r="C19" s="42" t="s">
        <v>95</v>
      </c>
      <c r="D19" s="127" t="s">
        <v>198</v>
      </c>
      <c r="E19" s="50" t="s">
        <v>263</v>
      </c>
    </row>
    <row r="20" spans="2:5" ht="27.6" outlineLevel="1" x14ac:dyDescent="0.3">
      <c r="B20" s="371"/>
      <c r="C20" s="42" t="s">
        <v>96</v>
      </c>
      <c r="D20" s="127" t="s">
        <v>199</v>
      </c>
      <c r="E20" s="50" t="s">
        <v>263</v>
      </c>
    </row>
    <row r="21" spans="2:5" ht="13.5" customHeight="1" outlineLevel="1" x14ac:dyDescent="0.3">
      <c r="B21" s="371"/>
      <c r="C21" s="42" t="s">
        <v>97</v>
      </c>
      <c r="D21" s="2" t="s">
        <v>200</v>
      </c>
      <c r="E21" s="50" t="s">
        <v>263</v>
      </c>
    </row>
    <row r="22" spans="2:5" ht="27.6" outlineLevel="1" x14ac:dyDescent="0.3">
      <c r="B22" s="371"/>
      <c r="C22" s="42" t="s">
        <v>98</v>
      </c>
      <c r="D22" s="2" t="s">
        <v>201</v>
      </c>
      <c r="E22" s="50" t="s">
        <v>263</v>
      </c>
    </row>
    <row r="23" spans="2:5" outlineLevel="1" x14ac:dyDescent="0.3">
      <c r="B23" s="371"/>
      <c r="C23" s="42" t="s">
        <v>99</v>
      </c>
      <c r="D23" s="127" t="s">
        <v>202</v>
      </c>
      <c r="E23" s="50" t="s">
        <v>263</v>
      </c>
    </row>
    <row r="24" spans="2:5" outlineLevel="1" x14ac:dyDescent="0.3">
      <c r="B24" s="371"/>
      <c r="C24" s="42" t="s">
        <v>100</v>
      </c>
      <c r="D24" s="2" t="s">
        <v>203</v>
      </c>
      <c r="E24" s="50" t="s">
        <v>263</v>
      </c>
    </row>
    <row r="25" spans="2:5" outlineLevel="1" x14ac:dyDescent="0.3">
      <c r="B25" s="371"/>
      <c r="C25" s="42" t="s">
        <v>101</v>
      </c>
      <c r="D25" s="2" t="s">
        <v>204</v>
      </c>
      <c r="E25" s="50" t="s">
        <v>263</v>
      </c>
    </row>
    <row r="26" spans="2:5" ht="13.5" customHeight="1" outlineLevel="1" x14ac:dyDescent="0.3">
      <c r="B26" s="371"/>
      <c r="C26" s="42" t="s">
        <v>205</v>
      </c>
      <c r="D26" s="2" t="s">
        <v>206</v>
      </c>
      <c r="E26" s="50" t="s">
        <v>263</v>
      </c>
    </row>
    <row r="27" spans="2:5" outlineLevel="1" x14ac:dyDescent="0.3">
      <c r="B27" s="371"/>
      <c r="C27" s="42" t="s">
        <v>103</v>
      </c>
      <c r="D27" s="127" t="s">
        <v>207</v>
      </c>
      <c r="E27" s="50" t="s">
        <v>263</v>
      </c>
    </row>
    <row r="28" spans="2:5" ht="27.6" outlineLevel="1" x14ac:dyDescent="0.3">
      <c r="B28" s="371"/>
      <c r="C28" s="42" t="s">
        <v>208</v>
      </c>
      <c r="D28" s="127" t="s">
        <v>209</v>
      </c>
      <c r="E28" s="50" t="s">
        <v>263</v>
      </c>
    </row>
    <row r="29" spans="2:5" outlineLevel="1" x14ac:dyDescent="0.3">
      <c r="B29" s="371"/>
      <c r="C29" s="42" t="s">
        <v>106</v>
      </c>
      <c r="D29" s="127" t="s">
        <v>210</v>
      </c>
      <c r="E29" s="50" t="s">
        <v>263</v>
      </c>
    </row>
    <row r="30" spans="2:5" x14ac:dyDescent="0.3">
      <c r="B30" s="371"/>
      <c r="C30" s="42" t="s">
        <v>211</v>
      </c>
      <c r="D30" s="127" t="s">
        <v>212</v>
      </c>
      <c r="E30" s="50" t="s">
        <v>263</v>
      </c>
    </row>
    <row r="31" spans="2:5" x14ac:dyDescent="0.3">
      <c r="B31" s="371"/>
      <c r="C31" s="42" t="s">
        <v>108</v>
      </c>
      <c r="D31" s="2" t="s">
        <v>213</v>
      </c>
      <c r="E31" s="50" t="s">
        <v>263</v>
      </c>
    </row>
    <row r="32" spans="2:5" ht="27.6" x14ac:dyDescent="0.3">
      <c r="B32" s="371"/>
      <c r="C32" s="42" t="s">
        <v>214</v>
      </c>
      <c r="D32" s="2" t="s">
        <v>215</v>
      </c>
      <c r="E32" s="50" t="s">
        <v>263</v>
      </c>
    </row>
    <row r="33" spans="2:5" ht="27.6" x14ac:dyDescent="0.3">
      <c r="B33" s="371"/>
      <c r="C33" s="42" t="s">
        <v>118</v>
      </c>
      <c r="D33" s="127" t="s">
        <v>216</v>
      </c>
      <c r="E33" s="50" t="s">
        <v>263</v>
      </c>
    </row>
    <row r="34" spans="2:5" ht="27.6" x14ac:dyDescent="0.3">
      <c r="B34" s="371"/>
      <c r="C34" s="42" t="s">
        <v>119</v>
      </c>
      <c r="D34" s="127" t="s">
        <v>217</v>
      </c>
      <c r="E34" s="50" t="s">
        <v>263</v>
      </c>
    </row>
    <row r="35" spans="2:5" ht="27.6" x14ac:dyDescent="0.3">
      <c r="B35" s="371"/>
      <c r="C35" s="42" t="s">
        <v>120</v>
      </c>
      <c r="D35" s="127" t="s">
        <v>218</v>
      </c>
      <c r="E35" s="50" t="s">
        <v>263</v>
      </c>
    </row>
    <row r="36" spans="2:5" ht="27.6" x14ac:dyDescent="0.3">
      <c r="B36" s="371"/>
      <c r="C36" s="42" t="s">
        <v>121</v>
      </c>
      <c r="D36" s="127" t="s">
        <v>219</v>
      </c>
      <c r="E36" s="50" t="s">
        <v>263</v>
      </c>
    </row>
    <row r="37" spans="2:5" ht="27.6" x14ac:dyDescent="0.3">
      <c r="B37" s="370" t="s">
        <v>220</v>
      </c>
      <c r="C37" s="43" t="s">
        <v>221</v>
      </c>
      <c r="D37" s="2" t="s">
        <v>222</v>
      </c>
      <c r="E37" s="50" t="s">
        <v>263</v>
      </c>
    </row>
    <row r="38" spans="2:5" ht="27.6" x14ac:dyDescent="0.3">
      <c r="B38" s="371"/>
      <c r="C38" s="43" t="s">
        <v>223</v>
      </c>
      <c r="D38" s="2" t="s">
        <v>224</v>
      </c>
      <c r="E38" s="50" t="s">
        <v>263</v>
      </c>
    </row>
    <row r="39" spans="2:5" x14ac:dyDescent="0.3">
      <c r="B39" s="371"/>
      <c r="C39" s="43" t="s">
        <v>225</v>
      </c>
      <c r="D39" s="2" t="s">
        <v>226</v>
      </c>
      <c r="E39" s="50" t="s">
        <v>263</v>
      </c>
    </row>
    <row r="40" spans="2:5" x14ac:dyDescent="0.3">
      <c r="B40" s="371"/>
      <c r="C40" s="43" t="s">
        <v>227</v>
      </c>
      <c r="D40" s="2" t="s">
        <v>228</v>
      </c>
      <c r="E40" s="50" t="s">
        <v>263</v>
      </c>
    </row>
    <row r="41" spans="2:5" x14ac:dyDescent="0.3">
      <c r="B41" s="371"/>
      <c r="C41" s="43" t="s">
        <v>229</v>
      </c>
      <c r="D41" s="2" t="s">
        <v>230</v>
      </c>
      <c r="E41" s="50" t="s">
        <v>263</v>
      </c>
    </row>
    <row r="42" spans="2:5" ht="27.6" x14ac:dyDescent="0.3">
      <c r="B42" s="372"/>
      <c r="C42" s="2" t="s">
        <v>231</v>
      </c>
      <c r="D42" s="2" t="s">
        <v>232</v>
      </c>
      <c r="E42" s="50" t="s">
        <v>263</v>
      </c>
    </row>
    <row r="43" spans="2:5" x14ac:dyDescent="0.3">
      <c r="B43" s="370" t="s">
        <v>233</v>
      </c>
      <c r="C43" s="43" t="s">
        <v>234</v>
      </c>
      <c r="D43" s="2" t="s">
        <v>235</v>
      </c>
      <c r="E43" s="50" t="s">
        <v>263</v>
      </c>
    </row>
    <row r="44" spans="2:5" x14ac:dyDescent="0.3">
      <c r="B44" s="371"/>
      <c r="C44" s="43" t="s">
        <v>236</v>
      </c>
      <c r="D44" s="2" t="s">
        <v>237</v>
      </c>
      <c r="E44" s="50" t="s">
        <v>263</v>
      </c>
    </row>
    <row r="45" spans="2:5" ht="27.6" x14ac:dyDescent="0.3">
      <c r="B45" s="371"/>
      <c r="C45" s="43" t="s">
        <v>238</v>
      </c>
      <c r="D45" s="2" t="s">
        <v>239</v>
      </c>
      <c r="E45" s="50" t="s">
        <v>263</v>
      </c>
    </row>
    <row r="46" spans="2:5" x14ac:dyDescent="0.3">
      <c r="B46" s="371"/>
      <c r="C46" s="106" t="s">
        <v>140</v>
      </c>
      <c r="D46" s="2" t="s">
        <v>240</v>
      </c>
      <c r="E46" s="50" t="s">
        <v>263</v>
      </c>
    </row>
    <row r="47" spans="2:5" ht="27.6" x14ac:dyDescent="0.3">
      <c r="B47" s="371"/>
      <c r="C47" s="43" t="s">
        <v>241</v>
      </c>
      <c r="D47" s="2" t="s">
        <v>242</v>
      </c>
      <c r="E47" s="50" t="s">
        <v>263</v>
      </c>
    </row>
    <row r="48" spans="2:5" ht="27.6" x14ac:dyDescent="0.3">
      <c r="B48" s="371"/>
      <c r="C48" s="43" t="s">
        <v>243</v>
      </c>
      <c r="D48" s="2" t="s">
        <v>244</v>
      </c>
      <c r="E48" s="50" t="s">
        <v>263</v>
      </c>
    </row>
    <row r="49" spans="2:5" ht="27.6" outlineLevel="1" x14ac:dyDescent="0.3">
      <c r="B49" s="371"/>
      <c r="C49" s="43" t="s">
        <v>245</v>
      </c>
      <c r="D49" s="2" t="s">
        <v>246</v>
      </c>
      <c r="E49" s="50" t="s">
        <v>263</v>
      </c>
    </row>
    <row r="50" spans="2:5" outlineLevel="1" x14ac:dyDescent="0.3">
      <c r="B50" s="371"/>
      <c r="C50" s="43" t="s">
        <v>247</v>
      </c>
      <c r="D50" s="2" t="s">
        <v>248</v>
      </c>
      <c r="E50" s="50" t="s">
        <v>263</v>
      </c>
    </row>
    <row r="51" spans="2:5" ht="27.6" outlineLevel="1" x14ac:dyDescent="0.3">
      <c r="B51" s="371"/>
      <c r="C51" s="43" t="s">
        <v>249</v>
      </c>
      <c r="D51" s="2" t="s">
        <v>250</v>
      </c>
      <c r="E51" s="50" t="s">
        <v>263</v>
      </c>
    </row>
    <row r="52" spans="2:5" ht="27.6" outlineLevel="1" x14ac:dyDescent="0.3">
      <c r="B52" s="371"/>
      <c r="C52" s="44" t="s">
        <v>251</v>
      </c>
      <c r="D52" s="2" t="s">
        <v>252</v>
      </c>
      <c r="E52" s="50" t="s">
        <v>263</v>
      </c>
    </row>
    <row r="53" spans="2:5" ht="27.6" outlineLevel="1" x14ac:dyDescent="0.3">
      <c r="B53" s="371"/>
      <c r="C53" s="44" t="s">
        <v>253</v>
      </c>
      <c r="D53" s="2" t="s">
        <v>254</v>
      </c>
      <c r="E53" s="50" t="s">
        <v>263</v>
      </c>
    </row>
    <row r="54" spans="2:5" outlineLevel="1" x14ac:dyDescent="0.3">
      <c r="B54" s="371"/>
      <c r="C54" s="44" t="s">
        <v>255</v>
      </c>
      <c r="D54" s="2" t="s">
        <v>256</v>
      </c>
      <c r="E54" s="50" t="s">
        <v>263</v>
      </c>
    </row>
    <row r="55" spans="2:5" outlineLevel="1" x14ac:dyDescent="0.3">
      <c r="B55" s="371"/>
      <c r="C55" s="44" t="s">
        <v>257</v>
      </c>
      <c r="D55" s="2" t="s">
        <v>258</v>
      </c>
      <c r="E55" s="151" t="s">
        <v>263</v>
      </c>
    </row>
    <row r="56" spans="2:5" x14ac:dyDescent="0.3">
      <c r="B56" s="372"/>
      <c r="C56" s="43" t="s">
        <v>259</v>
      </c>
      <c r="D56" s="2" t="s">
        <v>260</v>
      </c>
    </row>
    <row r="57" spans="2:5" x14ac:dyDescent="0.3">
      <c r="B57" s="126"/>
      <c r="C57" s="51" t="str">
        <f>'Fee Template'!B8</f>
        <v>ILPA Fee Reporting Template (v. 1.0) - This packet was last updated on January 28, 2016</v>
      </c>
    </row>
  </sheetData>
  <mergeCells count="3">
    <mergeCell ref="B3:B36"/>
    <mergeCell ref="B37:B42"/>
    <mergeCell ref="B43:B56"/>
  </mergeCells>
  <printOptions horizontalCentered="1"/>
  <pageMargins left="0.2" right="0.2" top="0.6" bottom="0.2" header="0.15" footer="0.2"/>
  <pageSetup scale="45" orientation="landscape" r:id="rId1"/>
  <headerFooter>
    <oddHeader>&amp;L&amp;G&amp;C&amp;"Book Antiqua,Regular"
ILPA Fee Reporting Template - Definitions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79400006103702"/>
    <pageSetUpPr fitToPage="1"/>
  </sheetPr>
  <dimension ref="B1:J120"/>
  <sheetViews>
    <sheetView showGridLines="0" showRowColHeaders="0" zoomScale="90" zoomScaleNormal="90" workbookViewId="0">
      <selection activeCell="B7" sqref="B7:D7"/>
    </sheetView>
  </sheetViews>
  <sheetFormatPr defaultColWidth="9.109375" defaultRowHeight="15" customHeight="1" x14ac:dyDescent="0.3"/>
  <cols>
    <col min="1" max="1" width="2.33203125" style="69" customWidth="1"/>
    <col min="2" max="2" width="11.109375" style="77" bestFit="1" customWidth="1"/>
    <col min="3" max="4" width="100.6640625" style="69" customWidth="1"/>
    <col min="5" max="10" width="15.6640625" style="69" customWidth="1"/>
    <col min="11" max="16" width="9.109375" style="69" customWidth="1"/>
    <col min="17" max="16384" width="9.109375" style="69"/>
  </cols>
  <sheetData>
    <row r="1" spans="2:10" s="65" customFormat="1" ht="15" customHeight="1" x14ac:dyDescent="0.3">
      <c r="B1" s="64"/>
    </row>
    <row r="2" spans="2:10" s="65" customFormat="1" ht="15" customHeight="1" x14ac:dyDescent="0.3">
      <c r="B2" s="64"/>
    </row>
    <row r="3" spans="2:10" s="65" customFormat="1" ht="15" customHeight="1" x14ac:dyDescent="0.3">
      <c r="B3" s="64"/>
    </row>
    <row r="4" spans="2:10" s="65" customFormat="1" ht="30" customHeight="1" x14ac:dyDescent="0.3">
      <c r="B4" s="377" t="s">
        <v>261</v>
      </c>
      <c r="C4" s="377"/>
      <c r="D4" s="377"/>
      <c r="E4" s="66"/>
      <c r="F4" s="66"/>
      <c r="G4" s="66"/>
      <c r="H4" s="66"/>
      <c r="I4" s="66"/>
      <c r="J4" s="66"/>
    </row>
    <row r="5" spans="2:10" s="65" customFormat="1" ht="30" customHeight="1" x14ac:dyDescent="0.3">
      <c r="B5" s="377"/>
      <c r="C5" s="377"/>
      <c r="D5" s="377"/>
      <c r="E5" s="66"/>
      <c r="F5" s="66"/>
      <c r="G5" s="66"/>
      <c r="H5" s="66"/>
      <c r="I5" s="66"/>
      <c r="J5" s="66"/>
    </row>
    <row r="6" spans="2:10" s="65" customFormat="1" ht="15" customHeight="1" x14ac:dyDescent="0.3">
      <c r="B6" s="373"/>
      <c r="C6" s="373"/>
      <c r="D6" s="373"/>
      <c r="E6" s="67"/>
      <c r="F6" s="67"/>
      <c r="G6" s="67"/>
      <c r="H6" s="67"/>
      <c r="I6" s="67"/>
      <c r="J6" s="67"/>
    </row>
    <row r="7" spans="2:10" ht="213" customHeight="1" x14ac:dyDescent="0.3">
      <c r="B7" s="378" t="s">
        <v>262</v>
      </c>
      <c r="C7" s="378"/>
      <c r="D7" s="378"/>
      <c r="E7" s="68"/>
      <c r="F7" s="68"/>
      <c r="G7" s="68"/>
      <c r="H7" s="68"/>
      <c r="I7" s="68"/>
      <c r="J7" s="68"/>
    </row>
    <row r="8" spans="2:10" ht="30" customHeight="1" x14ac:dyDescent="0.25">
      <c r="B8" s="376" t="str">
        <f>'Fee Template'!B8</f>
        <v>ILPA Fee Reporting Template (v. 1.0) - This packet was last updated on January 28, 2016</v>
      </c>
      <c r="C8" s="376"/>
      <c r="D8" s="376"/>
    </row>
    <row r="9" spans="2:10" ht="15.6" x14ac:dyDescent="0.3">
      <c r="B9" s="70"/>
      <c r="C9" s="70"/>
      <c r="D9" s="70"/>
      <c r="E9" s="68"/>
      <c r="F9" s="68"/>
      <c r="G9" s="68"/>
      <c r="H9" s="68"/>
      <c r="I9" s="68"/>
      <c r="J9" s="68"/>
    </row>
    <row r="10" spans="2:10" s="71" customFormat="1" ht="60" customHeight="1" x14ac:dyDescent="0.3">
      <c r="B10" s="70"/>
      <c r="C10" s="70"/>
      <c r="D10" s="70"/>
    </row>
    <row r="11" spans="2:10" ht="15.6" x14ac:dyDescent="0.3">
      <c r="B11" s="72"/>
      <c r="C11" s="374"/>
      <c r="D11" s="374"/>
      <c r="E11" s="68"/>
      <c r="F11" s="68"/>
      <c r="G11" s="68"/>
      <c r="H11" s="68"/>
      <c r="I11" s="68"/>
      <c r="J11" s="68"/>
    </row>
    <row r="12" spans="2:10" ht="45" customHeight="1" x14ac:dyDescent="0.3">
      <c r="B12" s="73"/>
      <c r="C12" s="375"/>
      <c r="D12" s="375"/>
    </row>
    <row r="13" spans="2:10" ht="15.6" customHeight="1" x14ac:dyDescent="0.3">
      <c r="B13" s="74"/>
      <c r="C13" s="374"/>
      <c r="D13" s="374"/>
    </row>
    <row r="14" spans="2:10" ht="30" customHeight="1" x14ac:dyDescent="0.3">
      <c r="B14" s="73"/>
      <c r="C14" s="375"/>
      <c r="D14" s="375"/>
    </row>
    <row r="15" spans="2:10" ht="15.6" x14ac:dyDescent="0.3">
      <c r="B15" s="72"/>
      <c r="C15" s="374"/>
      <c r="D15" s="374"/>
      <c r="E15" s="68"/>
      <c r="F15" s="68"/>
      <c r="G15" s="68"/>
      <c r="H15" s="68"/>
      <c r="I15" s="68"/>
      <c r="J15" s="68"/>
    </row>
    <row r="16" spans="2:10" ht="45" customHeight="1" x14ac:dyDescent="0.3">
      <c r="B16" s="73"/>
      <c r="C16" s="375"/>
      <c r="D16" s="375"/>
    </row>
    <row r="17" spans="2:10" ht="15.6" x14ac:dyDescent="0.3">
      <c r="B17" s="72"/>
      <c r="C17" s="374"/>
      <c r="D17" s="374"/>
      <c r="E17" s="68"/>
      <c r="F17" s="68"/>
      <c r="G17" s="68"/>
      <c r="H17" s="68"/>
      <c r="I17" s="68"/>
      <c r="J17" s="68"/>
    </row>
    <row r="18" spans="2:10" ht="30" customHeight="1" x14ac:dyDescent="0.3">
      <c r="B18" s="73"/>
      <c r="C18" s="375"/>
      <c r="D18" s="375"/>
    </row>
    <row r="19" spans="2:10" ht="16.5" customHeight="1" x14ac:dyDescent="0.3">
      <c r="B19" s="72"/>
      <c r="C19" s="374"/>
      <c r="D19" s="374"/>
      <c r="E19" s="68"/>
      <c r="F19" s="68"/>
      <c r="G19" s="68"/>
      <c r="H19" s="68"/>
      <c r="I19" s="68"/>
      <c r="J19" s="68"/>
    </row>
    <row r="20" spans="2:10" ht="30" customHeight="1" x14ac:dyDescent="0.3">
      <c r="B20" s="73"/>
      <c r="C20" s="375"/>
      <c r="D20" s="375"/>
    </row>
    <row r="21" spans="2:10" ht="15.6" customHeight="1" x14ac:dyDescent="0.3">
      <c r="B21" s="72"/>
      <c r="C21" s="374"/>
      <c r="D21" s="374"/>
      <c r="E21" s="68"/>
      <c r="F21" s="68"/>
      <c r="G21" s="68"/>
      <c r="H21" s="68"/>
      <c r="I21" s="68"/>
      <c r="J21" s="68"/>
    </row>
    <row r="22" spans="2:10" ht="45" customHeight="1" x14ac:dyDescent="0.3">
      <c r="B22" s="74"/>
      <c r="C22" s="375"/>
      <c r="D22" s="375"/>
    </row>
    <row r="23" spans="2:10" ht="15.6" x14ac:dyDescent="0.3">
      <c r="B23" s="72"/>
      <c r="C23" s="374"/>
      <c r="D23" s="374"/>
      <c r="E23" s="68"/>
      <c r="F23" s="68"/>
      <c r="G23" s="68"/>
      <c r="H23" s="68"/>
      <c r="I23" s="68"/>
      <c r="J23" s="68"/>
    </row>
    <row r="24" spans="2:10" ht="30" customHeight="1" x14ac:dyDescent="0.3">
      <c r="B24" s="74"/>
      <c r="C24" s="375"/>
      <c r="D24" s="375"/>
    </row>
    <row r="25" spans="2:10" ht="15.6" x14ac:dyDescent="0.3">
      <c r="B25" s="72"/>
      <c r="C25" s="374"/>
      <c r="D25" s="374"/>
      <c r="E25" s="68"/>
      <c r="F25" s="68"/>
      <c r="G25" s="68"/>
      <c r="H25" s="68"/>
      <c r="I25" s="68"/>
      <c r="J25" s="68"/>
    </row>
    <row r="26" spans="2:10" ht="30" customHeight="1" x14ac:dyDescent="0.3">
      <c r="B26" s="74"/>
      <c r="C26" s="375"/>
      <c r="D26" s="375"/>
    </row>
    <row r="27" spans="2:10" ht="16.5" customHeight="1" x14ac:dyDescent="0.3">
      <c r="B27" s="72"/>
      <c r="C27" s="374"/>
      <c r="D27" s="374"/>
      <c r="E27" s="68"/>
      <c r="F27" s="68"/>
      <c r="G27" s="68"/>
      <c r="H27" s="68"/>
      <c r="I27" s="68"/>
      <c r="J27" s="68"/>
    </row>
    <row r="28" spans="2:10" ht="30" customHeight="1" x14ac:dyDescent="0.3">
      <c r="B28" s="75"/>
      <c r="C28" s="375"/>
      <c r="D28" s="375"/>
    </row>
    <row r="29" spans="2:10" ht="16.5" customHeight="1" x14ac:dyDescent="0.3">
      <c r="B29" s="72"/>
      <c r="C29" s="374"/>
      <c r="D29" s="374"/>
      <c r="E29" s="68"/>
      <c r="F29" s="68"/>
      <c r="G29" s="68"/>
      <c r="H29" s="68"/>
      <c r="I29" s="68"/>
      <c r="J29" s="68"/>
    </row>
    <row r="30" spans="2:10" ht="45" customHeight="1" x14ac:dyDescent="0.3">
      <c r="B30" s="74"/>
      <c r="C30" s="379"/>
      <c r="D30" s="379"/>
    </row>
    <row r="31" spans="2:10" ht="16.5" customHeight="1" x14ac:dyDescent="0.3">
      <c r="B31" s="72"/>
      <c r="C31" s="374"/>
      <c r="D31" s="374"/>
      <c r="E31" s="68"/>
      <c r="F31" s="68"/>
      <c r="G31" s="68"/>
      <c r="H31" s="68"/>
      <c r="I31" s="68"/>
      <c r="J31" s="68"/>
    </row>
    <row r="32" spans="2:10" ht="45" customHeight="1" x14ac:dyDescent="0.3">
      <c r="B32" s="74"/>
      <c r="C32" s="375"/>
      <c r="D32" s="375"/>
    </row>
    <row r="33" spans="2:10" ht="16.5" customHeight="1" x14ac:dyDescent="0.3">
      <c r="B33" s="72"/>
      <c r="C33" s="374"/>
      <c r="D33" s="374"/>
      <c r="E33" s="68"/>
      <c r="F33" s="68"/>
      <c r="G33" s="68"/>
      <c r="H33" s="68"/>
      <c r="I33" s="68"/>
      <c r="J33" s="68"/>
    </row>
    <row r="34" spans="2:10" ht="60" customHeight="1" x14ac:dyDescent="0.3">
      <c r="B34" s="74"/>
      <c r="C34" s="375"/>
      <c r="D34" s="375"/>
    </row>
    <row r="35" spans="2:10" ht="16.5" customHeight="1" x14ac:dyDescent="0.3">
      <c r="B35" s="72"/>
      <c r="C35" s="374"/>
      <c r="D35" s="374"/>
      <c r="E35" s="68"/>
      <c r="F35" s="68"/>
      <c r="G35" s="68"/>
      <c r="H35" s="68"/>
      <c r="I35" s="68"/>
      <c r="J35" s="68"/>
    </row>
    <row r="36" spans="2:10" ht="30" customHeight="1" x14ac:dyDescent="0.3">
      <c r="B36" s="74"/>
      <c r="C36" s="375"/>
      <c r="D36" s="375"/>
    </row>
    <row r="37" spans="2:10" ht="16.5" customHeight="1" x14ac:dyDescent="0.3">
      <c r="B37" s="72"/>
      <c r="C37" s="374"/>
      <c r="D37" s="374"/>
      <c r="E37" s="68"/>
      <c r="F37" s="68"/>
      <c r="G37" s="68"/>
      <c r="H37" s="68"/>
      <c r="I37" s="68"/>
      <c r="J37" s="68"/>
    </row>
    <row r="38" spans="2:10" ht="60" customHeight="1" x14ac:dyDescent="0.3">
      <c r="B38" s="74"/>
      <c r="C38" s="379"/>
      <c r="D38" s="379"/>
    </row>
    <row r="39" spans="2:10" ht="15" customHeight="1" x14ac:dyDescent="0.3">
      <c r="B39" s="76"/>
    </row>
    <row r="40" spans="2:10" ht="15" customHeight="1" x14ac:dyDescent="0.3">
      <c r="B40" s="76"/>
    </row>
    <row r="41" spans="2:10" ht="15" customHeight="1" x14ac:dyDescent="0.3">
      <c r="B41" s="76"/>
    </row>
    <row r="42" spans="2:10" ht="15" customHeight="1" x14ac:dyDescent="0.3">
      <c r="B42" s="76"/>
    </row>
    <row r="43" spans="2:10" ht="15" customHeight="1" x14ac:dyDescent="0.3">
      <c r="B43" s="76"/>
    </row>
    <row r="44" spans="2:10" ht="15" customHeight="1" x14ac:dyDescent="0.3">
      <c r="B44" s="76"/>
    </row>
    <row r="45" spans="2:10" ht="15" customHeight="1" x14ac:dyDescent="0.3">
      <c r="B45" s="76"/>
    </row>
    <row r="46" spans="2:10" ht="15" customHeight="1" x14ac:dyDescent="0.3">
      <c r="B46" s="76"/>
    </row>
    <row r="47" spans="2:10" ht="15" customHeight="1" x14ac:dyDescent="0.3">
      <c r="B47" s="76"/>
    </row>
    <row r="48" spans="2:10" ht="15" customHeight="1" x14ac:dyDescent="0.3">
      <c r="B48" s="76"/>
    </row>
    <row r="49" spans="2:2" ht="15" customHeight="1" x14ac:dyDescent="0.3">
      <c r="B49" s="76"/>
    </row>
    <row r="50" spans="2:2" ht="15" customHeight="1" x14ac:dyDescent="0.3">
      <c r="B50" s="76"/>
    </row>
    <row r="51" spans="2:2" ht="15" customHeight="1" x14ac:dyDescent="0.3">
      <c r="B51" s="76"/>
    </row>
    <row r="52" spans="2:2" ht="15" customHeight="1" x14ac:dyDescent="0.3">
      <c r="B52" s="76"/>
    </row>
    <row r="53" spans="2:2" ht="15" customHeight="1" x14ac:dyDescent="0.3">
      <c r="B53" s="76"/>
    </row>
    <row r="54" spans="2:2" ht="15" customHeight="1" x14ac:dyDescent="0.3">
      <c r="B54" s="76"/>
    </row>
    <row r="55" spans="2:2" ht="15" customHeight="1" x14ac:dyDescent="0.3">
      <c r="B55" s="76"/>
    </row>
    <row r="56" spans="2:2" ht="15" customHeight="1" x14ac:dyDescent="0.3">
      <c r="B56" s="76"/>
    </row>
    <row r="57" spans="2:2" ht="15" customHeight="1" x14ac:dyDescent="0.3">
      <c r="B57" s="76"/>
    </row>
    <row r="58" spans="2:2" ht="15" customHeight="1" x14ac:dyDescent="0.3">
      <c r="B58" s="76"/>
    </row>
    <row r="59" spans="2:2" ht="15" customHeight="1" x14ac:dyDescent="0.3">
      <c r="B59" s="76"/>
    </row>
    <row r="60" spans="2:2" ht="15" customHeight="1" x14ac:dyDescent="0.3">
      <c r="B60" s="76"/>
    </row>
    <row r="61" spans="2:2" ht="15" customHeight="1" x14ac:dyDescent="0.3">
      <c r="B61" s="76"/>
    </row>
    <row r="62" spans="2:2" ht="15" customHeight="1" x14ac:dyDescent="0.3">
      <c r="B62" s="76"/>
    </row>
    <row r="63" spans="2:2" ht="15" customHeight="1" x14ac:dyDescent="0.3">
      <c r="B63" s="76"/>
    </row>
    <row r="64" spans="2:2" ht="15" customHeight="1" x14ac:dyDescent="0.3">
      <c r="B64" s="76"/>
    </row>
    <row r="65" spans="2:2" ht="15" customHeight="1" x14ac:dyDescent="0.3">
      <c r="B65" s="76"/>
    </row>
    <row r="66" spans="2:2" ht="15" customHeight="1" x14ac:dyDescent="0.3">
      <c r="B66" s="76"/>
    </row>
    <row r="67" spans="2:2" ht="15" customHeight="1" x14ac:dyDescent="0.3">
      <c r="B67" s="76"/>
    </row>
    <row r="68" spans="2:2" ht="15" customHeight="1" x14ac:dyDescent="0.3">
      <c r="B68" s="76"/>
    </row>
    <row r="69" spans="2:2" ht="15" customHeight="1" x14ac:dyDescent="0.3">
      <c r="B69" s="76"/>
    </row>
    <row r="70" spans="2:2" ht="15" customHeight="1" x14ac:dyDescent="0.3">
      <c r="B70" s="76"/>
    </row>
    <row r="71" spans="2:2" ht="15" customHeight="1" x14ac:dyDescent="0.3">
      <c r="B71" s="76"/>
    </row>
    <row r="72" spans="2:2" ht="15" customHeight="1" x14ac:dyDescent="0.3">
      <c r="B72" s="76"/>
    </row>
    <row r="73" spans="2:2" ht="15" customHeight="1" x14ac:dyDescent="0.3">
      <c r="B73" s="76"/>
    </row>
    <row r="74" spans="2:2" ht="15" customHeight="1" x14ac:dyDescent="0.3">
      <c r="B74" s="76"/>
    </row>
    <row r="75" spans="2:2" ht="15" customHeight="1" x14ac:dyDescent="0.3">
      <c r="B75" s="76"/>
    </row>
    <row r="76" spans="2:2" ht="15" customHeight="1" x14ac:dyDescent="0.3">
      <c r="B76" s="76"/>
    </row>
    <row r="77" spans="2:2" ht="15" customHeight="1" x14ac:dyDescent="0.3">
      <c r="B77" s="76"/>
    </row>
    <row r="78" spans="2:2" ht="15" customHeight="1" x14ac:dyDescent="0.3">
      <c r="B78" s="76"/>
    </row>
    <row r="79" spans="2:2" ht="15" customHeight="1" x14ac:dyDescent="0.3">
      <c r="B79" s="76"/>
    </row>
    <row r="80" spans="2:2" ht="15" customHeight="1" x14ac:dyDescent="0.3">
      <c r="B80" s="76"/>
    </row>
    <row r="81" spans="2:2" ht="15" customHeight="1" x14ac:dyDescent="0.3">
      <c r="B81" s="76"/>
    </row>
    <row r="82" spans="2:2" ht="15" customHeight="1" x14ac:dyDescent="0.3">
      <c r="B82" s="76"/>
    </row>
    <row r="83" spans="2:2" ht="15" customHeight="1" x14ac:dyDescent="0.3">
      <c r="B83" s="76"/>
    </row>
    <row r="84" spans="2:2" ht="15" customHeight="1" x14ac:dyDescent="0.3">
      <c r="B84" s="76"/>
    </row>
    <row r="85" spans="2:2" ht="15" customHeight="1" x14ac:dyDescent="0.3">
      <c r="B85" s="76"/>
    </row>
    <row r="86" spans="2:2" ht="15" customHeight="1" x14ac:dyDescent="0.3">
      <c r="B86" s="76"/>
    </row>
    <row r="87" spans="2:2" ht="15" customHeight="1" x14ac:dyDescent="0.3">
      <c r="B87" s="76"/>
    </row>
    <row r="88" spans="2:2" ht="15" customHeight="1" x14ac:dyDescent="0.3">
      <c r="B88" s="76"/>
    </row>
    <row r="89" spans="2:2" ht="15" customHeight="1" x14ac:dyDescent="0.3">
      <c r="B89" s="76"/>
    </row>
    <row r="90" spans="2:2" ht="15" customHeight="1" x14ac:dyDescent="0.3">
      <c r="B90" s="76"/>
    </row>
    <row r="91" spans="2:2" ht="15" customHeight="1" x14ac:dyDescent="0.3">
      <c r="B91" s="76"/>
    </row>
    <row r="92" spans="2:2" ht="15" customHeight="1" x14ac:dyDescent="0.3">
      <c r="B92" s="76"/>
    </row>
    <row r="93" spans="2:2" ht="15" customHeight="1" x14ac:dyDescent="0.3">
      <c r="B93" s="76"/>
    </row>
    <row r="94" spans="2:2" ht="15" customHeight="1" x14ac:dyDescent="0.3">
      <c r="B94" s="76"/>
    </row>
    <row r="95" spans="2:2" ht="15" customHeight="1" x14ac:dyDescent="0.3">
      <c r="B95" s="76"/>
    </row>
    <row r="96" spans="2:2" ht="15" customHeight="1" x14ac:dyDescent="0.3">
      <c r="B96" s="76"/>
    </row>
    <row r="97" spans="2:2" ht="15" customHeight="1" x14ac:dyDescent="0.3">
      <c r="B97" s="76"/>
    </row>
    <row r="98" spans="2:2" ht="15" customHeight="1" x14ac:dyDescent="0.3">
      <c r="B98" s="76"/>
    </row>
    <row r="99" spans="2:2" ht="15" customHeight="1" x14ac:dyDescent="0.3">
      <c r="B99" s="76"/>
    </row>
    <row r="100" spans="2:2" ht="15" customHeight="1" x14ac:dyDescent="0.3">
      <c r="B100" s="76"/>
    </row>
    <row r="101" spans="2:2" ht="15" customHeight="1" x14ac:dyDescent="0.3">
      <c r="B101" s="76"/>
    </row>
    <row r="102" spans="2:2" ht="15" customHeight="1" x14ac:dyDescent="0.3">
      <c r="B102" s="76"/>
    </row>
    <row r="103" spans="2:2" ht="15" customHeight="1" x14ac:dyDescent="0.3">
      <c r="B103" s="76"/>
    </row>
    <row r="104" spans="2:2" ht="15" customHeight="1" x14ac:dyDescent="0.3">
      <c r="B104" s="76"/>
    </row>
    <row r="105" spans="2:2" ht="15" customHeight="1" x14ac:dyDescent="0.3">
      <c r="B105" s="76"/>
    </row>
    <row r="106" spans="2:2" ht="15" customHeight="1" x14ac:dyDescent="0.3">
      <c r="B106" s="76"/>
    </row>
    <row r="107" spans="2:2" ht="15" customHeight="1" x14ac:dyDescent="0.3">
      <c r="B107" s="76"/>
    </row>
    <row r="108" spans="2:2" ht="15" customHeight="1" x14ac:dyDescent="0.3">
      <c r="B108" s="76"/>
    </row>
    <row r="109" spans="2:2" ht="15" customHeight="1" x14ac:dyDescent="0.3">
      <c r="B109" s="76"/>
    </row>
    <row r="110" spans="2:2" ht="15" customHeight="1" x14ac:dyDescent="0.3">
      <c r="B110" s="76"/>
    </row>
    <row r="111" spans="2:2" ht="15" customHeight="1" x14ac:dyDescent="0.3">
      <c r="B111" s="76"/>
    </row>
    <row r="112" spans="2:2" ht="15" customHeight="1" x14ac:dyDescent="0.3">
      <c r="B112" s="76"/>
    </row>
    <row r="113" spans="2:2" ht="15" customHeight="1" x14ac:dyDescent="0.3">
      <c r="B113" s="76"/>
    </row>
    <row r="114" spans="2:2" ht="15" customHeight="1" x14ac:dyDescent="0.3">
      <c r="B114" s="76"/>
    </row>
    <row r="115" spans="2:2" ht="15" customHeight="1" x14ac:dyDescent="0.3">
      <c r="B115" s="76"/>
    </row>
    <row r="116" spans="2:2" ht="15" customHeight="1" x14ac:dyDescent="0.3">
      <c r="B116" s="76"/>
    </row>
    <row r="117" spans="2:2" ht="15" customHeight="1" x14ac:dyDescent="0.3">
      <c r="B117" s="76"/>
    </row>
    <row r="118" spans="2:2" ht="15" customHeight="1" x14ac:dyDescent="0.3">
      <c r="B118" s="76"/>
    </row>
    <row r="119" spans="2:2" ht="15" customHeight="1" x14ac:dyDescent="0.3">
      <c r="B119" s="76"/>
    </row>
    <row r="120" spans="2:2" ht="15" customHeight="1" x14ac:dyDescent="0.3">
      <c r="B120" s="76"/>
    </row>
  </sheetData>
  <mergeCells count="32">
    <mergeCell ref="C34:D34"/>
    <mergeCell ref="C35:D35"/>
    <mergeCell ref="C36:D36"/>
    <mergeCell ref="C37:D37"/>
    <mergeCell ref="C38:D38"/>
    <mergeCell ref="B4:D5"/>
    <mergeCell ref="B7:D7"/>
    <mergeCell ref="C28:D28"/>
    <mergeCell ref="C29:D29"/>
    <mergeCell ref="C30:D30"/>
    <mergeCell ref="C16:D16"/>
    <mergeCell ref="C17:D17"/>
    <mergeCell ref="C18:D18"/>
    <mergeCell ref="C19:D19"/>
    <mergeCell ref="C20:D20"/>
    <mergeCell ref="C21:D21"/>
    <mergeCell ref="C11:D11"/>
    <mergeCell ref="C12:D12"/>
    <mergeCell ref="C13:D13"/>
    <mergeCell ref="C14:D14"/>
    <mergeCell ref="C15:D15"/>
    <mergeCell ref="B6:D6"/>
    <mergeCell ref="C31:D31"/>
    <mergeCell ref="C32:D32"/>
    <mergeCell ref="C33:D33"/>
    <mergeCell ref="C22:D22"/>
    <mergeCell ref="C23:D23"/>
    <mergeCell ref="C24:D24"/>
    <mergeCell ref="C25:D25"/>
    <mergeCell ref="C26:D26"/>
    <mergeCell ref="C27:D27"/>
    <mergeCell ref="B8:D8"/>
  </mergeCells>
  <printOptions horizontalCentered="1"/>
  <pageMargins left="0.2" right="0.2" top="0.5" bottom="0.25" header="0.15" footer="0.3"/>
  <pageSetup scale="63" orientation="landscape" r:id="rId1"/>
  <headerFooter>
    <oddHeader>&amp;L&amp;G&amp;C&amp;"Book Antiqua,Regular"&amp;12ILPA Fee Reporting Template - Related Party Definition</oddHead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FundIDs</vt:lpstr>
      <vt:lpstr>Suggested Guidance</vt:lpstr>
      <vt:lpstr>Fee Template</vt:lpstr>
      <vt:lpstr>FeeTransparencyFundNAV-3.0.1</vt:lpstr>
      <vt:lpstr>FeeTransparencyFundSch...-3.0.1</vt:lpstr>
      <vt:lpstr>Definitions</vt:lpstr>
      <vt:lpstr>Related Party Definition</vt:lpstr>
      <vt:lpstr>Definitions!Print_Area</vt:lpstr>
      <vt:lpstr>'Fee Template'!Print_Area</vt:lpstr>
      <vt:lpstr>'Related Party Definition'!Print_Area</vt:lpstr>
      <vt:lpstr>'Fee Template'!Print_Titles</vt:lpstr>
      <vt:lpstr>'Related Party Definition'!Print_Titles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DeMatteis</dc:creator>
  <cp:keywords/>
  <dc:description/>
  <cp:lastModifiedBy>Yves DAMON</cp:lastModifiedBy>
  <dcterms:created xsi:type="dcterms:W3CDTF">2015-08-13T05:06:42Z</dcterms:created>
  <dcterms:modified xsi:type="dcterms:W3CDTF">2016-03-28T07:41:07Z</dcterms:modified>
  <cp:category/>
  <cp:contentStatus/>
</cp:coreProperties>
</file>